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500" activeTab="1"/>
  </bookViews>
  <sheets>
    <sheet name="附件１-资金计划表" sheetId="19" r:id="rId1"/>
    <sheet name="附件2-项目计划表" sheetId="18" r:id="rId2"/>
    <sheet name="Sheet1" sheetId="12" r:id="rId3"/>
  </sheets>
  <definedNames>
    <definedName name="_xlnm._FilterDatabase" localSheetId="1" hidden="1">'附件2-项目计划表'!$A$6:$R$579</definedName>
    <definedName name="_xlnm.Print_Area" localSheetId="0">'附件１-资金计划表'!$A$1:$I$56</definedName>
    <definedName name="_xlnm.Print_Titles" localSheetId="0">'附件１-资金计划表'!$2:$5</definedName>
  </definedNames>
  <calcPr calcId="144525"/>
</workbook>
</file>

<file path=xl/sharedStrings.xml><?xml version="1.0" encoding="utf-8"?>
<sst xmlns="http://schemas.openxmlformats.org/spreadsheetml/2006/main" count="1390">
  <si>
    <t>附件1</t>
  </si>
  <si>
    <r>
      <rPr>
        <sz val="20"/>
        <color rgb="FF000000"/>
        <rFont val="方正小标宋简体"/>
        <charset val="134"/>
      </rPr>
      <t xml:space="preserve"> </t>
    </r>
    <r>
      <rPr>
        <u/>
        <sz val="20"/>
        <color rgb="FF000000"/>
        <rFont val="方正小标宋简体"/>
        <charset val="134"/>
      </rPr>
      <t xml:space="preserve"> 临潭县</t>
    </r>
    <r>
      <rPr>
        <sz val="20"/>
        <color rgb="FF000000"/>
        <rFont val="方正小标宋简体"/>
        <charset val="134"/>
      </rPr>
      <t>贫困县统筹整合资金计划表（与整合方案一致）</t>
    </r>
  </si>
  <si>
    <t>单位：万元</t>
  </si>
  <si>
    <t>序号</t>
  </si>
  <si>
    <t>财政资金名称</t>
  </si>
  <si>
    <t>纳入统筹整合资金的总规模</t>
  </si>
  <si>
    <t>计划整合
规模</t>
  </si>
  <si>
    <t>占比</t>
  </si>
  <si>
    <t>资金规模</t>
  </si>
  <si>
    <t>对应文号</t>
  </si>
  <si>
    <t>合计</t>
  </si>
  <si>
    <t>中央财政合计</t>
  </si>
  <si>
    <t>中央财政专项扶贫资金</t>
  </si>
  <si>
    <t>甘财农二[2018]109号   甘财农二[2018]111号   甘财农二[2018]112号   甘财农二【2018】113号 甘财扶贫〔2019〕5号   甘财扶贫[2019]7号          甘财扶贫[2019]21号</t>
  </si>
  <si>
    <t>水利发展资金</t>
  </si>
  <si>
    <t>甘财农二【2018】114号   甘财农二【2019】19号</t>
  </si>
  <si>
    <t>农业生产发展资金</t>
  </si>
  <si>
    <t>总规模(A,包含该项资金的全部支出方向)</t>
  </si>
  <si>
    <t>甘财农一【2018】123号 甘财农一【2018】124号 甘财农【2019】8号</t>
  </si>
  <si>
    <t>其中（B）:</t>
  </si>
  <si>
    <t>★耕地地力保护补贴(B1)</t>
  </si>
  <si>
    <t>甘财农一【2018】123号</t>
  </si>
  <si>
    <t>★农机购置补贴(B2)</t>
  </si>
  <si>
    <t>甘财农一【2018】124号</t>
  </si>
  <si>
    <t>★支持适度规模经营（农业信贷担保体系建设运营）(B3)</t>
  </si>
  <si>
    <t>★有机肥替代(B4)</t>
  </si>
  <si>
    <t>★农机深耕深松(B5)</t>
  </si>
  <si>
    <t>★产业兴村强县示范行动(B6)</t>
  </si>
  <si>
    <t>★畜禽粪污综合利用(B7)</t>
  </si>
  <si>
    <t>★现代农业产业园(B8)</t>
  </si>
  <si>
    <t>★耕地休耕(B9)</t>
  </si>
  <si>
    <t>扣除B后的资金规模（C=A-B）</t>
  </si>
  <si>
    <t>林业改革发展资金</t>
  </si>
  <si>
    <t>甘财农一【2018】122号 甘财农[2019]4号</t>
  </si>
  <si>
    <t>其中（B）：★天然林保护管理（天保工程区管护、天然林停伐管护）</t>
  </si>
  <si>
    <t>农田建设补助资金</t>
  </si>
  <si>
    <t>甘财农[2019]19号</t>
  </si>
  <si>
    <t>农村综合改革转移支付</t>
  </si>
  <si>
    <t>甘财农[2019]14号</t>
  </si>
  <si>
    <t>林业生态保护恢复资金（草原生态修复治理补助资金部分）</t>
  </si>
  <si>
    <t>甘财农[2019]3号</t>
  </si>
  <si>
    <t>农村环境整治资金</t>
  </si>
  <si>
    <t>甘财综[2019]38号      甘财资环[2019]19号</t>
  </si>
  <si>
    <t>车辆购置税收入补助地方用于一般公路建设项目资金（支持农村公路部分）</t>
  </si>
  <si>
    <t>甘财农二【2018】152号 甘财建[2019]19号</t>
  </si>
  <si>
    <t>农村危房改造补助资金（农村危房改造部分）</t>
  </si>
  <si>
    <t>甘财综【2018】81号        甘财综【2019】26号</t>
  </si>
  <si>
    <t>中央专项彩票公益金支持扶贫资金</t>
  </si>
  <si>
    <t>产粮大县奖励资金</t>
  </si>
  <si>
    <t>生猪（牛羊）调出大县奖励资金（省级统筹部分）</t>
  </si>
  <si>
    <t>农业资源及生态保护补助资金（对农民的直接补贴除外）</t>
  </si>
  <si>
    <t>服务业发展专项资金（支持新农村现代流通服务网络工程部分）</t>
  </si>
  <si>
    <t>旅游发展基金</t>
  </si>
  <si>
    <t>甘财科[2018]138号     甘财科[2019]80号</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</si>
  <si>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</si>
  <si>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小  计</t>
  </si>
  <si>
    <t>⑴农村扶贫公路中央基建投资</t>
  </si>
  <si>
    <t>⑷以工代赈示范工程中央基建投资</t>
  </si>
  <si>
    <t>甘财建【2019】22号</t>
  </si>
  <si>
    <t>⑸农村饮水安全巩固提升工程中央基建投资</t>
  </si>
  <si>
    <t>甘财经一【2019】64号      甘财建【2019】49号</t>
  </si>
  <si>
    <t>⑻农业生产发展专项中央基建投资</t>
  </si>
  <si>
    <t>二</t>
  </si>
  <si>
    <t>省级财政资金小计</t>
  </si>
  <si>
    <t>发展资金省级资金</t>
  </si>
  <si>
    <t>甘财农二【2018】113号 甘财农二[2019]16号        甘财金[2019]14号</t>
  </si>
  <si>
    <t>“两州一市”省级资金</t>
  </si>
  <si>
    <t xml:space="preserve">甘财农二【2018】113号 </t>
  </si>
  <si>
    <t>少数民族发展省级资金</t>
  </si>
  <si>
    <t>甘财农二〔2018〕109号</t>
  </si>
  <si>
    <t>以工代赈省级资金</t>
  </si>
  <si>
    <t>甘财农二〔2018〕111号    甘财扶贫〔2019〕21号</t>
  </si>
  <si>
    <t>水利发展资金（省级）</t>
  </si>
  <si>
    <t>甘财农二[2019]15号</t>
  </si>
  <si>
    <t>农民专业合作社省级资金</t>
  </si>
  <si>
    <t>甘财农一[2018]137号</t>
  </si>
  <si>
    <t>耕地质量提升与化肥减量增效补助资金（①测土配方补助资金省级资金、②耕地保护与质量提升补助省级资金）</t>
  </si>
  <si>
    <t>甘财农一[2018]138号</t>
  </si>
  <si>
    <t>甘财农［2019］19号</t>
  </si>
  <si>
    <t>土地整治等补助资金</t>
  </si>
  <si>
    <t xml:space="preserve">甘财经二[2019]20号       </t>
  </si>
  <si>
    <t>农村危房改造省级资金</t>
  </si>
  <si>
    <t xml:space="preserve"> 甘财综[2019]11号</t>
  </si>
  <si>
    <t>三</t>
  </si>
  <si>
    <t>市级财政资金小计</t>
  </si>
  <si>
    <t>四</t>
  </si>
  <si>
    <t>县级财政资金小计</t>
  </si>
  <si>
    <t>说明：★不予许整合</t>
  </si>
  <si>
    <t>附件2</t>
  </si>
  <si>
    <t>甘肃省临潭县2019年统筹整合财政涉农资金项目计划表</t>
  </si>
  <si>
    <t>项目名称</t>
  </si>
  <si>
    <t>建设
性质</t>
  </si>
  <si>
    <t>建设
起止
年限</t>
  </si>
  <si>
    <t>建设
地点</t>
  </si>
  <si>
    <t>建设内容与规模</t>
  </si>
  <si>
    <t>投资规模（万元）</t>
  </si>
  <si>
    <t>绩效目标</t>
  </si>
  <si>
    <t>项目
主管
（责任）
单位</t>
  </si>
  <si>
    <t>项目
实施
单位</t>
  </si>
  <si>
    <t>备注</t>
  </si>
  <si>
    <t>完成情况</t>
  </si>
  <si>
    <t>小计</t>
  </si>
  <si>
    <t>中央资金</t>
  </si>
  <si>
    <t>省级资金</t>
  </si>
  <si>
    <t>市级资金</t>
  </si>
  <si>
    <t>县级资金</t>
  </si>
  <si>
    <t>扶贫效益</t>
  </si>
  <si>
    <t>受益
村数
（个）</t>
  </si>
  <si>
    <t>受益
贫困户数
（万户）</t>
  </si>
  <si>
    <t>受益
贫困人口数
（万人）</t>
  </si>
  <si>
    <t>合  计</t>
  </si>
  <si>
    <t>一、农业产业发展</t>
  </si>
  <si>
    <t>（一）贫困人口产业扶持入户补助项目</t>
  </si>
  <si>
    <t>新建</t>
  </si>
  <si>
    <t>2019.03-2019.06</t>
  </si>
  <si>
    <t>王旗镇</t>
  </si>
  <si>
    <t>1.对全镇2014-2017年810户已脱贫户进行药材种植奖补，每亩1000元（按户均种植3亩预测），共投资243万元(药材每亩约收益3000元，共约收益729万元)；2.对全镇2018年脱贫户134户及未脱贫户229户（一、二类低保户141户除外），共363户进行药材种植奖补，每亩奖补500元（按户均种植3亩预测），共投资54.45万元(药材每亩约收益3000元，共约收益326.7万元)；</t>
  </si>
  <si>
    <t>进一步促进贫困人口增收。户均产业增收达到3000元以上。</t>
  </si>
  <si>
    <t>农业农村局</t>
  </si>
  <si>
    <t>乡镇（村）</t>
  </si>
  <si>
    <t>已完成</t>
  </si>
  <si>
    <t>2019.06-2019.08</t>
  </si>
  <si>
    <t>1.对全镇228户（除兜底户）未脱贫户进行养殖扶持（有条件养殖的进行养殖扶持，无条件养殖的进行入股），每户扶持0.6万元，共投资136.8万元；
2.对全镇927户（除兜底户）已脱贫户进行养殖扶持（有条件养殖的进行养殖扶持，无条件养殖的进行入股），每户扶持0.3万元，共投资278.1万元；</t>
  </si>
  <si>
    <t>进一步促进贫困人口增收，预计每
户每年增加经济收入600元。</t>
  </si>
  <si>
    <t>（二）贫困户特色增收产业培育项目</t>
  </si>
  <si>
    <t>全县16个乡镇</t>
  </si>
  <si>
    <t xml:space="preserve">  在全县支持7468户已脱贫建档立卡户发展特色产业，2014-2015年脱贫户户均1.9万元；2016-2017年2419户脱贫户户均1.8万元。使得户均产业扶持资金达到2万元，两项投资13904.3万元；对新识别的108户贫困户，户均安排2万元（其中冶力关5户已补助不在安排），计105户投资210万元；对2014-2015年脱贫户在2018年返贫的14户户均补助1.9万元，计26.6万元；对2016-2017年脱贫户在2018年返贫的9户户均补助1.9万元，计16.2万元；产业扶持资金主要用于发展当归、黄芪、党参、柴胡等中药材产业，土蜂产业，牛产业，羊产业，青稞，油菜，蔬菜等特色优势产业发展补助。补助标准：当归、黄芪、党参、柴胡每亩补助1500元，土蜂每巢补助1000元，牛每头补助4000元，羊每只补助1200元，土猪每头补助600元，土鸡每只补助15元，青稞、油菜每亩补助250元，高原夏菜每亩补助800元，蚕豆每亩补助500元，藜麦每亩补助350元。贫困户必须按照分解种植任务完成种植亩数，剩余资金可以用于发展特色养殖业，若农户没有种植、养殖能力或耕地不足完不成种植面积的可将产业扶持资金全部入股配股。</t>
  </si>
  <si>
    <t>通过扶持使得贫困户能够持续稳定增收，实现“户有增收产业，人有增收门路”，户均产业增收达到3000元以上。</t>
  </si>
  <si>
    <t>城关镇贫困户特色增收产业培育项目</t>
  </si>
  <si>
    <t>城关镇</t>
  </si>
  <si>
    <t>扶持683户建档立卡户户均种植2亩青稞、2亩油菜、2亩药材（当归、黄芪）等特色种植业和牛、羊、黑驴等特色养殖业。
   1.城关镇2014、2015年脱贫户364户，每户安排产业扶持资金1.9万元，共计691.6万。其中：青崖村23户43.7万、郊口村39户74.1万、苏家庄子村4户7.6万、左拉村10户19万、古城村35户66.5万、下河滩村37户70.3万、上河滩村14户26.6万、城内村45户85.5万、西庄子村16户30.4万、杨家桥村40户76万、教场村46户87.4万、范家咀村55户104.5万。
   2.城关镇2016、2017年脱贫户314户，每户安排产业扶持资金1.8万元，共计565.2万。其中：青崖村32户57.6万、郊口村18户32.4万、苏家庄子村12户21.6万、左拉村3户5.4万、古城村18户32.4万、下河滩村54户97.2万、上河滩村17户30.6万、城内村17户30.6万、西庄子村51户91.8万、杨家桥村33户59.4万、教场村30户54万、范家咀村29户52.2万。
  3.新识别3户（青崖曹存生、下河滩蒋亥买、城内郭永红），补助6万元。
  4.14-15年脱贫户在18年返贫1户（西庄子孙元顺），补助1.9万元。
  5.16-17年脱贫户在18年回退1户（范家咀买二不都），补助1.8万元。</t>
  </si>
  <si>
    <t>增强已脱贫建档立卡户产业发展能力，促进贫困户持续稳定增收，降低脱贫户返贫,户均产业增收达到3000元以上。</t>
  </si>
  <si>
    <t>新城镇贫困户特色增收产业培育项目</t>
  </si>
  <si>
    <t>新城镇</t>
  </si>
  <si>
    <t>扶持扶1238户建档立卡户（其中新识别43户、扶贫7户产业产业扶持资金已落实到户）户均种植1亩油菜、3亩药材（当归、黄芪）、1亩藜麦、1亩蚕豆、1亩蔬菜等特色种植业和牛、羊、黑驴等特色养殖业。
  1.新城镇2014、2015年脱贫户752户，每户安排产业扶持资金1.9万元，共计1428.8万。其中：端阳沟村78户148.2万、肖家沟村78户148.2万、哈尕滩村27户51.3万、羊房村26户49.4万、刘旗村30户57万、红崖村28户53.2万、李家庄村25户47.5万、扁都村44户83.6万、吴家沟村63户119.7万、下川村15户28.5万、张旗村16户30.4万、口子下村3户5.7万、东山村41户77.9万、东南沟村24户45.6万、丁家山村50户95万、晏家堡村59户112.1万、南门河村72户136.8万、东街村8户15.2万、西街村24户45.6万、后池村41户77.9万。
  2.新城镇2016、2017年脱贫户436户，每户安排产业扶持资金1.8万元，共计784.8万。其中：端阳沟村24户43.2万、肖家沟村23户41.4万、哈尕滩村10户18万、羊房村19户34.2万、刘旗村11户19.8万、红崖村18户32.4万、李家庄村12户21.6万、扁都村46户82.8万、吴家沟村7户12.6万、下川村12户21.6万、张旗村17户30.6万、口子下村6户10.8万、东山村27户48.6万、东南沟村28户50.4万、丁家山村43户377.4万、晏家堡村11户19.8万、南门河村22户39.6万、东街村22户39.6万、西街村42户75.6万、后池村36户64.8万。</t>
  </si>
  <si>
    <t xml:space="preserve">  增强已脱贫建档立卡户产业发展能力，促进贫困户持续稳定增收，降低脱贫户返贫</t>
  </si>
  <si>
    <t>3.冶力关镇贫困户特色增收产业培育项目</t>
  </si>
  <si>
    <t>冶力关镇</t>
  </si>
  <si>
    <t>扶持531户建档立卡户户均种植2亩药材（羌活、党参）、4亩油菜等特色种植业和牛、羊、土蜂等特色养殖业。
  1.冶力关镇2014、2015年脱贫户315户，每户安排产业扶持资金1.9万元，共计598.5万。其中：关街村42户79.8万、池沟村33户62.7万、堡子村27户51.3万、东山村35户66.5万、岗沟村27户51.3万、葸家庄村65户123.5万、高庄村22户41.8万、洪家庄村45户85.5万、后山村19户36.1万。
  2.冶力关镇2016、2017年脱贫户216户，每户安排产业扶持资金1.8万元，共计388.8万。其中：关街村19户34.2万、池沟村37户66.6万、堡子村10户18万、东山村41户73.8万、岗沟村40户72万、葸家庄村27户48.6万、高庄村22户39.6万、洪家庄村15户27万、后山村5户9万。</t>
  </si>
  <si>
    <t>增强已脱贫建档立卡户产业发展能力，促进贫困户持续稳定增收，降低脱贫户返贫，户均产业增收达到3000元以上。</t>
  </si>
  <si>
    <t>卓洛乡贫困户特色增收产业培育</t>
  </si>
  <si>
    <t>卓洛乡</t>
  </si>
  <si>
    <t>扶持123户建档立卡户户均种植3亩青稞、3亩油菜等特色种植业和牦牛、藏羊等特色养殖业。
   1.扶持卓洛乡2014、2015年脱贫户100户，每户安排产业扶持资金1.9万元，共计190万。其中：日扎村7户13.3万、下园子村28户53.2万、上园子村65户123.5万。
   2.扶持卓洛乡2016、2017年脱贫户21户，每户安排产业扶持资金1.8万元，共计37.8万。其中：下园子村3户5.4万、上园子村18户32.4万。
   4.14-15年脱贫户在18年上园子村返贫2户，补助3.8万元。</t>
  </si>
  <si>
    <t xml:space="preserve">  增强已脱贫建档立卡户产业发展能力，促进贫困户持续稳定增收，降低脱贫户返贫，户均产业增收达到3000元以上。</t>
  </si>
  <si>
    <t>八角镇贫困户特色增收产业培育项目</t>
  </si>
  <si>
    <t>八角镇</t>
  </si>
  <si>
    <t>扶持建档立卡户270户均种植3亩药材（羌活、党参）、3亩油菜等特色种植业和牛羊、土蜂、土鸡等特色养殖。
  1.扶持八角镇2014-2015年脱贫户184户，每户安排扶持资金1.9万元，共计349.6万元。其中庙花山村30户57万元；中寨村29户55.1万元；八角村33户62.7万元；竹林村11户20.9万元；茄羊村11户20.9万元；牙扎村35户66.5万元；八度村16户30.4万元；牙布山村19户36.1万元。
  2.八角镇2016-2017年脱贫户85户，每户安排扶持资金1.8万元，共计153万元。其中庙花山村11户19.8万元；中寨村22户39.6万元；八角村16户28.8万元；竹林村4户7.2万元；茄羊村8户14.4万元；牙扎村13户23.4万元；八度村6户10.8万元；牙布山村5户9万元。
  3.16-17年脱贫户在18年返贫1户，补助1.8万元。</t>
  </si>
  <si>
    <t>羊沙乡贫困户特色增收产业培育项目</t>
  </si>
  <si>
    <t>羊沙乡</t>
  </si>
  <si>
    <t>扶持340户建档立卡户户均种植1亩油菜、3亩药材（当归、黄芪）、2亩蚕豆等特色种植业和牛羊、土蜂等特色养殖业。
  1.扶持羊沙乡2014-2015年脱贫户189户，每户安排扶持资金1.9万元，共计359.1万元。其中大草滩村25户47.5万元；羊沙村28户53.2万元；新庄村33户62.7万元；下河村10户19万元；甘沟村44户83.6万元；秋峪村49户93.1万元。
  2.羊沙乡2016-2017年脱贫户149户，每户安排扶持资金1.8万元，共计268.2万元。其中大草滩村24户43.2万元；羊沙村36户64.8万元；新庄村28户50.4万元；下河村15户27万元；甘沟村28户50.4万元；秋峪村18户32.4万元。                                 
  3.新识别2户，补助4万元。</t>
  </si>
  <si>
    <t>石门乡贫困户特色增收产业培育项目</t>
  </si>
  <si>
    <t>石门乡</t>
  </si>
  <si>
    <t>扶持488户建档立卡户户均种植3亩药材（当归、党参）、1亩藜麦、1亩蚕豆、1亩油菜和牛、土猪、土蜂等特色养殖。
  1.扶持石门乡2014-2015年脱贫户349户，每户安排扶持资金1.9万元，共计663.1万元。其中大河桥村64户121.6万元；萝卜沟村33户62.7万元；草山村38户72.2万元；大桥关村72户136.8万元；三旦沟村40户76万元；占旗河村23户43.7万元；扎浪沟村44户83.6万元；梁家坡村24户45.6万元；石门口村1户1.9万元。
  2.石门乡2016-2017年脱贫户129户，每户安排扶持资金1.8万元，共计232.2万元。其中大河桥村21户37.8万元；萝卜沟村17户30.6万元；草山村15户27万元；大桥关村34户61.2万元；三旦沟村8户14.4万元；占旗河村9户16.2万元；扎浪沟村15户27万元；梁家坡村7户12.6万元；石门口村1户1.8万元。                                           
  3.新识别1户，补助2万元。</t>
  </si>
  <si>
    <t>王旗镇贫困户特色增收产业培育项目</t>
  </si>
  <si>
    <t>扶持830户建档立卡户户均种植3亩药材（当归、党参）、1亩藜麦、1亩蚕豆、1亩油菜和牛、土猪、土蜂等特色养殖业。
   1.王旗镇2014-2015年脱贫户587户，每户安排扶持资金1.9万元，共计1115.3万元。其中大沟门村6户11.4万元；巴杰村75户142.5万元；龙元山村56户106.4万元；草场门村65户123.5万元；上沟门村3户5.7万元；王家坟村43户81.7万元；马旗村30户57万元；韩旗村39户74.1万元；王旗村47户89.3万元；中寨村72户136.8万元；磨沟村78户148.2万元；立新村1户1.9万元；陈家庄村19户36.1万元；陈旗村53户100.7万元。
   2.王旗镇2016-2017年脱贫户221户，每户安排扶持资金1.8万元，共计397.8万元。其中大沟门村26户46.8万元；巴杰村7户12.6万元；龙元山村5户9万元；草场门村3户5.4万元；上沟门村20户36万元；王家坟村6户10.8万元；马旗村11户19.8万元；韩旗村4户7.2万元；王旗村9户16.2万元；中寨村14户25.2万元；磨沟村14户25.2万元；立新村37户66.6万元；陈家庄村52户93.6万元；陈旗村13户23.4万元。                                  
  3.新识别20户，大沟门村1户，巴杰村1户，磨沟村3户，立新村4户，王家坟村4户，马旗村2户，中寨村1户，陈庄村4户，共补助40万元。
  4.14-15年脱贫户在18年返贫2户，草场门村1户，陈庄村1户，共补助3.8万元。</t>
  </si>
  <si>
    <t>古战镇贫困户特色增收产业培育项目</t>
  </si>
  <si>
    <t>古战镇</t>
  </si>
  <si>
    <t>扶持243户建档立卡户户均种植2亩药材（大黄、黄芪、柴胡）、2亩青稞、1亩油菜、1亩藜麦等特色种植业和牛、羊、黑驴等特色养殖业。
 1.古战镇2014-2015年脱贫户160户，每户安排扶持资金1.9万元，共计304万元 。其中古战村86户163.4万元；九日卡村19户36.1万元；拉直村14户26.6万元；甘尼村26户49.4万元；卡勺卡村15户28.5万元。
 2.古战镇2016-2017年脱贫户79户，每户安排扶持资金1.8万元，共计142.2万元。其中古战村13户23.4万元；九日卡村6户10.8万元；拉直村19户34.2万元；甘尼村16户28.8万元；卡勺卡村25户45万元。                                                
 3.新识别4户，每户补助2万元。其中卡勺卡1户2万元；甘尼1户2万元。</t>
  </si>
  <si>
    <t>三岔乡贫困户特色增收产业培育项目</t>
  </si>
  <si>
    <t>三岔乡</t>
  </si>
  <si>
    <t>扶持126户建档立卡户户均种植3亩药材（当归、党参、黄芪）、1亩油菜、2亩蔬菜等特色种植业和牛羊、土蜂等特色养殖业。
  1.三岔乡2014、2015年脱贫户88户369人，每户安排产业扶持资金1.9万元，共计167.2万其中：斜沟村24户87人45.6万、高楼子村23户100人43.7万、半沟村16户76人30.4万、直沟村13户61人24.7万、岳家河村12户45人22.8万
  2.三岔乡2016、2017年脱贫户37户，每户安排产业扶持资金1.8万元，共计66.6万其中：斜沟村3户10人5.4万、高楼子村16户54人28.8万、半沟村4户21人7.2万、直沟村8户28人14.4万、岳家河村6户21人10.8万。                                                            
  3.新识别斜沟村1户1人，补助2万元。</t>
  </si>
  <si>
    <t>洮滨镇贫困户特色增收产业培育</t>
  </si>
  <si>
    <t>洮滨镇</t>
  </si>
  <si>
    <t xml:space="preserve">扶持567户建档立卡户种植2亩药材（黄芪、党参）、1亩藜麦、2亩蔬菜、1亩油菜等特色种植业和土猪、牛、土蜂等特色养殖业。
  1.洮滨镇2014、2015年脱贫户384户，每户安排产业扶持资金1.9万元，共计729.6万其中：常旗村65户123.5万、洛藏村22户41.8万、新堡村4户7.6万、上堡村34户64.6万、朱旗村23户43.7万、马旦沟村25户47.5万、秦关村13户24.7万、总寨村46户87.4万、石旗村23户43.7万、郑旗村13户24.7万、上川村104户197.6万、巴杰村12户22.8万。
  2.洮滨镇2016、2017年脱贫户175户，每户安排产业扶持资金1.8元，共计315万其中：常旗村4户7.2万、洛藏村0户0万、新堡村2户3.6万、上堡村4户7.2万、朱旗村32户56.7万、马旦沟村3户5.4万、总寨村69户124.2万、石旗村6户10.8万、郑旗村25户45万、上川村10户18万、巴杰村20户36万。                                                
  3.新识别5户，共计补助10万元。其中总寨村1户2万、上堡村1户2万、马旦沟村1户2万、朱旗1户2万、新堡村1户2万。
  4.14-15年脱贫户在18年返贫3户，补助5.7万元。
 </t>
  </si>
  <si>
    <t>店子乡贫困户特色增收产业培育</t>
  </si>
  <si>
    <t>店子乡</t>
  </si>
  <si>
    <t>扶持283户建档立卡户户均种植2亩蔬菜、1亩藜麦、3亩药材（当归）、1亩油菜等特色种植业和羊、黑驴、土蜂等特色养殖业。
  1.扶持店子乡2014、2015年脱贫户252户，每户安排产业扶持资金1.9万元，共计478.8万其中：尹家沟村5户9.5万、店子村5户9.5万、戚旗村127户241.3万、业仁村5户9.5万、岐山村110户209万
  2.扶持店子乡2016、2017年脱贫户27户，每户安排产业扶持资金1.8元，共计48.6万其中：尹家沟村4户19万、店子村12户45万、戚旗村10户36万、业任村12户51万、岐山村13户56万、王清村10户51万。                                                                  
  3.新识别4户，其中岐山村2户、业仁村1户、店子村1户，共计补助8万元。</t>
  </si>
  <si>
    <t>流顺乡贫困户特色增收产业培育</t>
  </si>
  <si>
    <t>流顺乡</t>
  </si>
  <si>
    <t>扶持528户建档立卡户种植3亩药材（柴胡、当归）、1亩青稞、1亩油菜、2亩蔬菜等特色种植业和土猪、羊等特色养殖业。
  1.扶持流顺乡2014、2015年脱贫户379户，每户安排产业扶持资金1.9万元，共计720.1万。其中：宋家庄村126户239.4万、上寨村39户74.1万、眼藏村43户81.7万、八仁村37户70.3万、汪家咀村85户，161.5万、丁家堡49户93.1万；
  2.扶持流顺乡2016、2017年脱贫户146户，每户安排产业扶持资金1.8元，共计262.8万。其中：宋家庄村29户52.2万、上寨村40户72万、眼藏村20户36万、八仁村22户39.6万、汪家咀村27户48.6万、丁家堡8户14.4万。                                         
  3.新识别2户，补助4万元。其中：宋家庄村2户4万。
  4.16-17年脱贫户在18年返贫1户，补助1.8万元。其中：汪家咀村1户1.8万。</t>
  </si>
  <si>
    <t>羊永镇贫困户特色增收产业培育</t>
  </si>
  <si>
    <t>羊永镇</t>
  </si>
  <si>
    <t xml:space="preserve">  扶持扶400户建档立卡户，其中2014、2015年脱贫户278户，每户安排产业扶持资金1.9万元，共528.2万元，2016、2017年脱贫户120户，每户安排产业扶持资金1.8万元，共216万元，2018年返贫1户，安排产业扶持资金1.9万元，2018年新识别1户，安排产业扶持资金2万元。
  2014、2015年太平村脱贫户140户266万元，白土村70户133万元，拉布村32户60.8万元，羊永村15户28.5万元，李岗村12户22.8万元，西石沟村2户3.8万元，孙家磨村7户13.3万元。
  2016、2017年太平村脱贫户53户95.4万元，白土村27户48.6万元，拉布村28户50.4万元，羊永村3户5.4万元，李岗村4户7.2万元，西石沟村4户7.2万元，孙家磨村1户1.8万元。
  2018年李岗村新识别1户2万元，白土村返贫1户1.9万元。</t>
  </si>
  <si>
    <t>长川乡贫困户特色增收产业培育项目</t>
  </si>
  <si>
    <t>长川乡</t>
  </si>
  <si>
    <t>扶持684建档立卡户户均种植3亩药材（当归、黄芪）、1亩藜麦、2亩青稞、1亩油菜等特色种植业和牛羊、黑驴等特色养殖业。
  1.长川乡2014、2015年脱贫户493户，每户安排产业扶持资金1.9万元，共计936.7万，其中：阳什村70户133万、敏家咀村43户81.7万、千家寨村62户117.8万、沙巴村41户77.9万、冯旗村40户76万、长川村110户209万、塔那村2,1户39.9万、汪槐村30户57万、马牌村46户87.4万、木地坡村30户57万
  2.长川乡2016、2017年脱贫户188户，每户安排产业扶持资金1.8元，共计338.4万。其中：阳什村13户60万、敏家咀村12户55万、千家寨村11户45万、沙巴村4户17万、冯旗村6户32万、长川村18户83万、塔那村3户16万、汪槐村12户53万、马牌村8户30万、木地坡村5户15万。                                                                     
  3.新识别1户，补助2万元。
  4.14-15年脱贫户在18年返贫2户，补助3.8万元。</t>
  </si>
  <si>
    <t>术布乡贫困户特色增收产业培育项目</t>
  </si>
  <si>
    <t>术布乡</t>
  </si>
  <si>
    <t>扶持225户建档立卡户户均种植3亩药材（柴胡、当归、黄芪）、2亩青稞、1亩油菜等特色种植业和牛羊、土猪等特色养殖业。
1.术布乡2014、2015年脱贫户158户，每户安排产业扶持资金1.9万元，共计300.2万。其中：术布村23户43.7万、鹿儿台村39户74.1万、牙关村24户45.6万、普藏什村10户19万、古战山村7户13.3万、亦子多村20户38万、扎乍山村35户66.5万。
2.术布乡2016-2017年脱贫户67户，每户安排扶持资金1.8万元，共计120.6万元。其中，术布村9户16.2万元；鹿台子村13户23.4万元；牙关村4户7.2万元；普藏什村12户21.6万元；亦子多村7户12.6万元；扎乍山村17户30.6万元。</t>
  </si>
  <si>
    <t>（三）贫困户中药材种植增收项目</t>
  </si>
  <si>
    <t>16个乡镇</t>
  </si>
  <si>
    <t>支持全县3367户贫困户（2018年贫困户4470-995兜底户-108户新识别）种植中药材10101亩，户均种植中药材3亩，每亩补助1000元，总计投资1010.1万。</t>
  </si>
  <si>
    <t>增强贫困户产业发展能力，促进贫困户持续稳定增收。</t>
  </si>
  <si>
    <t>扶持2018年302户贫困户发展中药材产业，户均种植3亩药材，总计投资90.6万元。城内村42户12.6万元、范家咀村34户10.2万元、教场村18户5.4万元、青崖村39户11.7万元、苏家庄子12户3.6万元、杨家桥14户4.2万元,古城村51户15.3万元、郊口村40户12万元、上河滩村24户7.2万元、西庄子村16户4.8万元、下河滩4户1.2万元、左拉村8户2.4万元。</t>
  </si>
  <si>
    <t xml:space="preserve">扶持2018年832户贫困户发展中药材产业，户均种植3亩药材，总计投资249.6万元。其中：端阳沟村54户16.2万元，后池村47户14.1万元，西街村31户9.3万元，东街村24户7.2万元，南门河村33户9.9万元，东山村94户28.2万元，丁家山村80户24万元，东南沟村64户19.2万元，晏家堡村22户6.6万元，刘旗村46户13.8万元，红崖村27户8.1万元，李家庄村20户6万元，羊房村36户10.8万元，肖家沟村23户6.9万元，哈尕滩村56户16.8万元，扁都村27户8.1万元，吴家沟村86户25.8万元，下川村16户4.8万元，张旗村25户7.5万元，口子下村21户6.3万元，
</t>
  </si>
  <si>
    <t>冶力关镇贫困户特色增收产业培育项目</t>
  </si>
  <si>
    <t>支持全镇69户贫困户（2018年贫困户96-22兜底户-5户新识别）种植中药材207亩，户均种植中药材3亩，每亩补助1000元，总计投资20.7万。其中高庄村14户4.2万；池沟村8户2.4万；东山村13户3.9万；岗沟村8户2.4万；葸家庄村7户2.1万；洪家庄村6户1.8万；关街村4户1.2万；堡子村5户1.5万；后山村4户1.2万。</t>
  </si>
  <si>
    <t>扶持2018年29户贫困户发展特色种植业，户均补助3000元，总计投资8.7万元。其中：上园子村22户投资6.6万元、下园子村7户投资2.1万元。</t>
  </si>
  <si>
    <t>扶持2018年123户贫困户发展中药材产业，户均种植3亩药材，总计投资36.9万元。其中庙花山村14户共计4.2万元；中寨村27户8.1万元；八角村19户5.7万元；竹林村14户4.2万元；茄羊村11户3.3万元；牙扎村20户6万元；八度村1户0.3万元；牙布山村17户5.1万元。</t>
  </si>
  <si>
    <t>扶持2018年134户贫困户发展中药材产业，户均种植3亩药材，总计投资40.2万元。其中，大草滩村25户7.5万元；羊沙村8户2.4万元；新庄村33户9.9万元；下河村6户1.8万元；甘沟村33户9.9万元；秋峪村29户8.7万元。</t>
  </si>
  <si>
    <t>扶持2018年178户贫困户发展中药材产业，户均种植3亩药材，总计投资51.3万元。大河桥村31户、罗卜沟村14户、草山村20户、大桥关村26户、三旦沟村17户、占旗河村28户、梁家坡村16户、石门口村5户、扎浪沟村19户、元里村2户。</t>
  </si>
  <si>
    <t>扶持2018年332户贫困户发展中药材产业，户均种植3亩药材，总计投资99.6万元。其中大沟门村31户9.3万元；巴杰村18户5.4万元；龙元山村8户2.4万元；草场门村15户4.5万元；上沟门村18户5.4万元；王家坟村29户8.7万元；马旗村5户1.5万元；韩旗村9户2.7万元；王旗村12户3.6万元；中寨村28户8.4万元；磨沟村10户3万元；立新村78户23.4万元；陈家庄村73户21.9万元；陈旗村13户3.9万元；唐旗村3户0.9万元。</t>
  </si>
  <si>
    <t>扶持2018年249户贫困户发展中药材产业，户均种植3亩药材，总计投资74.7万元。其中古战51户15.3万；甘尼村68户20.4万；卡勺卡63户18.9万；拉直47户14.1万；九日卡20户6万。</t>
  </si>
  <si>
    <t>扶持2018年69户贫困户发展中药材产业，户均种植3亩药材，总计投资20.7万元。其中：斜沟村31户125人9.3万元；高楼子村7户33人2.1万元；半沟村10户33人3万元；直沟村16户63人4.8万元；岳家河村5户26人1.5万元。</t>
  </si>
  <si>
    <t>扶持2018年212户贫困户发展中药材产业，户均种植3亩药材，总计投资63.6万元。其中：巴杰村29户8.7万、常旗村10户3万元、洛藏村2户0.6万元、马旦沟村15户4.5万元、秦关村8户2.4万元、上堡村15户4.5万元、上川村2户0.6万元、石旗村3户0.9万元、新堡村5户1.5万元、郑旗村45户13.5万元、朱旗村33户9.9万元、总寨村47户14.1万元。</t>
  </si>
  <si>
    <t>支持全镇139户贫困户种植中药材417亩，户均种植中药材3亩，每亩补助1000元，总计投资41.7万。岐山村29户8.7万元、王清村20户6万元、尹家沟村23户6.9万元、店子村26户7.8万元、戚旗村11名3.3万元、业仁村30户9万元。</t>
  </si>
  <si>
    <t>扶持2018年248户贫困户发展中药材产业，户均种植3亩药材，总计投资74.4万元。其中：宋家庄村35户10.5万元，上寨村72户21.6万元，眼藏村42户12.6万元，八仁村21户6.3万元，汪家咀村56户16.8，丁家堡村22户6.6万元。</t>
  </si>
  <si>
    <t xml:space="preserve">扶持218户2018年脱贫户，每户安排扶持资金0.3万元，共65.4万元。其中：太平村78户23.4万元，白土村71户21.3万元，拉布村38户11.4万元，羊永村18户5.4万元，李岗村4户1.2万元，西石沟村4户1.2万元，孙家磨村5户1.5万元。
</t>
  </si>
  <si>
    <t>扶持全乡2018年193户贫困户发展中药材产业，户均种植3亩药材，总计投资57.9万元。其中：长川村42户，阳升村32户，敏家咀村23户，马牌村33户，冯旗村19户，沙巴村10户，千家寨村15户，汪槐村9户，塔那村9户，木地坡村1户。</t>
  </si>
  <si>
    <t>扶持2018年47户（低保兜底户除外）贫困户发展中药材产业，户均种植3亩药材，总计投资14.1万元。其中：术布村9户36人2.7万、鹿儿台村3户13人0.9万、牙关村5户23人1.5万、普藏什村2户5人0.6万、古战山村5户23人1.5万、亦子多村5户19人1.5万、扎乍山村14户61人4.2万</t>
  </si>
  <si>
    <t>扶持王旗镇18户贫困户发展中药材产业，户均种植3亩，每亩补助1000元，总投资5.4万元。</t>
  </si>
  <si>
    <t>洮滨镇贫困户特色增收产业培育项目</t>
  </si>
  <si>
    <t>扶持洮滨镇2户贫困户发展中药材产业，户均种植3亩，每亩补助1000元,总投资0.6万元。</t>
  </si>
  <si>
    <t>卓洛乡贫困户特色增收产业培育项目</t>
  </si>
  <si>
    <t>扶持卓洛乡3户贫困户发展中药材产业，户均种植3亩，每亩补助1000元总投资0.9万元。</t>
  </si>
  <si>
    <t>（四）贫困户历年到户产业扶持缺口资金</t>
  </si>
  <si>
    <t>城关镇贫困户到户产业扶持</t>
  </si>
  <si>
    <t>投资0.3万元，扶持城关镇左拉村丁艾曼热贫困户发展种养产业，促进贫困户产业增收。</t>
  </si>
  <si>
    <t>长川乡贫困户到户产业扶持</t>
  </si>
  <si>
    <t>投资9万元，扶持长川乡敏家咀15户贫困户发展种养产业，促进贫困户产业增收。</t>
  </si>
  <si>
    <t>王旗镇贫困户到户产业扶持</t>
  </si>
  <si>
    <t>投资102万元，扶持王旗镇255户贫困户发展种养产业，每户4000元，促进贫困户产业增收，其中大沟门村7户、草场门村18户、韩旗村9户、立新村36户、龙元山3户、磨沟村3户、王旗村15户、王家坟20户、陈旗村25户、马旗村9户、陈庄村33户、唐旗村6户、中寨村41户、巴杰村22户、上沟门村8户。</t>
  </si>
  <si>
    <t>羊沙镇贫困户到户产业扶持</t>
  </si>
  <si>
    <t>羊沙镇</t>
  </si>
  <si>
    <t>投资45万元，扶持羊沙镇135户贫困户发展种养产业，促进贫困户产业增收，其中大草滩村9户、羊沙村7户、新庄村29户、甘沟村28户、秋峪村31户、每户4000元，羊沙村3户。每户8000元，甘沟村1户10000元。</t>
  </si>
  <si>
    <t>（五）电商扶贫项目</t>
  </si>
  <si>
    <t>临潭县电子商务产业孵化园项目</t>
  </si>
  <si>
    <t>全县</t>
  </si>
  <si>
    <t>项目主要建设电子商务孵化区及电子商务人才培训基地1100㎡、临潭土特产品展销中心500㎡、电子商务配送中心500㎡、线上电商平台1个，线下体验馆500㎡，配套建设园区供水、供电、供暖、生活后勤、办公服务、网络硬件设施等。</t>
  </si>
  <si>
    <t>能为全县所有电商创业人员及符合从事电商要求的贫困户提供一站式服务指导，通过电商平台，销售特色农产品，通过从事电商及物流配送岗位，实现就业增收300元每人每年。</t>
  </si>
  <si>
    <t>商务局</t>
  </si>
  <si>
    <t>临潭县农产品品牌培育及推广项目</t>
  </si>
  <si>
    <t>扶持有条件的农业产业化龙头企业建立网络营销平台，支持引导农产品经营企业、农村合作社积极与第三方平台（阿里巴巴、京东商城、苏宁易购、一号店等）开展深度对接活动，建立农产品网上交易渠道，采取电子商务预售、产品推介、举办各类促销活动等形式，开展搭建平台、产销对接、宣传推广等活动。对我县藜麦、粉条、菜籽油、当归、黄芪、野燕麦特色农产品进行统一推广、统一包装，统一销售，并打造临潭县公共区域品牌1个。</t>
  </si>
  <si>
    <t>本项目的顺利实施，将有效解决我县农特产品零而散的困境，通过实现品牌培育，对全县农产品实行整合，进行统一包装、统一推广、统一销售从而进一步扩大品牌知名度，拓宽农特产品销售渠道，提高农产品附加值，帮助农民增收。</t>
  </si>
  <si>
    <t>（六）合作社资产收益扶贫项目</t>
  </si>
  <si>
    <t>2019.06-2019.09</t>
  </si>
  <si>
    <t>12个乡镇</t>
  </si>
  <si>
    <t>每个合作社按10万元进行扶持，将扶持资金全部折股量化到贫困户（每个合作社至少带动10户以上的贫困户），按照不低于8%的比例分红收益，通过“合作社+贫困户+基地”的连贫机制，带动贫困户发展产业，并将实施方案上报农牧、扶贫等部门备案。主要围绕发展当地特色种植和养殖，以及加工、销售、乡村旅游、现代农业及加工设备当方面使用，增加贫困户收入。引导贫困户以资金、耕地、劳动力、农机等入股合作社，形成利益联结机制，促进贫困户持续稳定增收。</t>
  </si>
  <si>
    <t>壮大合作社基础设施，增强合作社示范带动贫困户能力</t>
  </si>
  <si>
    <t>羊永镇合作社扶持项目</t>
  </si>
  <si>
    <t>拉布村、太平村</t>
  </si>
  <si>
    <t>羊永镇拉布村联贫致富种植养殖农民专业合作社、太平村腾飞农民种植合作社，每个合作社带动5户未脱贫贫困户、5户已脱贫贫困户，贫困户可在全乡范围内遴选，但优先考虑带动本村贫困户。引导农户以资金、耕地、劳动力等入股合作社，形成利益联结机制，促进贫困户持续稳定增收。</t>
  </si>
  <si>
    <t>羊沙乡合作社扶持项目</t>
  </si>
  <si>
    <t>大草滩村、秋峪村</t>
  </si>
  <si>
    <t>羊沙镇大草滩村西沟板桥崖种养殖农民专业合作社、秋峪村岳氏种植农民专业合作社，每个合作社带动5户未脱贫贫困户、5户已脱贫贫困户，贫困户可在全乡范围内遴选，但优先考虑带动本村贫困户。引导农户以资金、耕地、劳动力等入股合作社，形成利益联结机制，促进贫困户持续稳定增收。</t>
  </si>
  <si>
    <t>流顺乡合作社扶持项目</t>
  </si>
  <si>
    <t>汪家咀村、丁家堡村</t>
  </si>
  <si>
    <t>汪家咀村德盛种养殖农民专业合作社、丁家堡村展鹏养殖合作社，每个合作社带动5户未脱贫贫困户、5户已脱贫贫困户，贫困户可在全乡范围内遴选，但优先考虑带动本村贫困户。引导农户以资金、耕地、劳动力等入股合作社，形成利益联结机制，促进贫困户持续稳定增收。</t>
  </si>
  <si>
    <t>术布乡合作社扶持项目</t>
  </si>
  <si>
    <t>普藏什、扎乍村</t>
  </si>
  <si>
    <t>术布乡普藏什村民富源种植养殖农民专业合作社、扎乍村辉祥养殖农民专业合作社，每个合作社带动5户未脱贫贫困户、5户已脱贫贫困户，贫困户可在全乡范围内遴选，但优先考虑带动本村贫困户。引导农户以资金、耕地、劳动力等入股合作社，形成利益联结机制，促进贫困户持续稳定增收。</t>
  </si>
  <si>
    <t>长川乡合作社扶持项目</t>
  </si>
  <si>
    <t>冯旗村</t>
  </si>
  <si>
    <t>长川乡冯旗村永顺种植养殖农民专业合作社，每个合作社带动5户未脱贫贫困户、5户已脱贫贫困户，贫困户可在全乡范围内遴选，但优先考虑带动本村贫困户。引导农户以资金、耕地、劳动力等入股合作社，形成利益联结机制，促进贫困户持续稳定增收。</t>
  </si>
  <si>
    <t>城关镇合作社扶持项目</t>
  </si>
  <si>
    <t>下河滩、教场</t>
  </si>
  <si>
    <t>城关镇下河滩村乙四哈牛羊养殖农民专业合作社、教场村洮龙铜器加工农民专业合作社，每个合作社带动5户未脱贫贫困户、5户已脱贫贫困户，贫困户可在全乡范围内遴选，但优先考虑带动本村贫困户。引导农户以资金、耕地、劳动力等入股合作社，形成利益联结机制，促进贫困户持续稳定增收。</t>
  </si>
  <si>
    <t>石门乡合作社扶持项目</t>
  </si>
  <si>
    <t>占旗河村、三旦沟、草山、大河桥</t>
  </si>
  <si>
    <t>石门乡占旗河村海隆中蜂养殖农民专业合作社、三旦沟村恒新养殖农民专业合作社、草山村牧野人家中锋养殖专业合作社、大河桥村农垦种植养殖农民专业合作社，每个合作社带动5户未脱贫贫困户、5户已脱贫贫困户，贫困户可在全乡范围内遴选，但优先考虑带动本村贫困户。引导农户以资金、耕地、劳动力等入股合作社，形成利益联结机制，促进贫困户持续稳定增收。</t>
  </si>
  <si>
    <t>八角镇合作社扶持项目</t>
  </si>
  <si>
    <t>茄羊村</t>
  </si>
  <si>
    <t>八角镇茄羊村顺蜂养殖农民专业合作社，合作社带动5户未脱贫贫困户、5户已脱贫贫困户，贫困户可在全乡范围内遴选，但优先考虑带动本村贫困户。引导农户以资金、耕地、劳动力等入股合作社，形成利益联结机制，促进贫困户持续稳定增收。</t>
  </si>
  <si>
    <t>洮滨镇合作社扶持项目</t>
  </si>
  <si>
    <t>上川、郑旗、朱旗、巴杰</t>
  </si>
  <si>
    <t>洮滨镇上川村天兴种植农民专业合作社、郑旗村洮忠种植养殖合作社、朱旗村士杰种植养殖农民专业合作社、巴杰村兄兄种植农民专业合作社，每个合作社带动5户未脱贫贫困户、5户已脱贫贫困户，贫困户可在全乡范围内遴选，但优先考虑带动本村贫困户。引导农户以资金、耕地、劳动力等入股合作社，形成利益联结机制，促进贫困户持续稳定增收。</t>
  </si>
  <si>
    <t>王旗镇合作社扶持项目</t>
  </si>
  <si>
    <t>大沟门、王家坟、巴杰、陈庄、唐旗村、</t>
  </si>
  <si>
    <t>王旗镇大沟门村爱民种植养殖农民专业合作社、王家坟村天宝种植农民专业合作社、巴杰村广生养殖农民专业合作社、陈庄村绿源养殖农民专业合作社、唐旗村碧源农民种养殖专业合作社、学文农民种养殖专业合作社，每个合作社带动5户未脱贫贫困户、5户已脱贫贫困户，贫困户可在全乡范围内遴选，但优先考虑带动本村贫困户。引导农户以资金、耕地、劳动力等入股合作社，形成利益联结机制，促进贫困户持续稳定增收。</t>
  </si>
  <si>
    <t>新城镇合作社扶持项目</t>
  </si>
  <si>
    <t>丁家山、东南沟、口子下、羊坊村、东山村、扁都村、端阳沟、刘旗村</t>
  </si>
  <si>
    <t>新城镇丁家山村广丰养殖农民专业合作社、东南沟村迎迎种植农民专业合作社、口子下村惠林源药材种植农民专业合作社、羊房村龙玉养殖农民专业合作社、东山村春涛养殖农民专业合作社、扁都村德广养殖农民专业合作社、端阳沟村荣生养殖农民专业合作社、刘旗村桑梓富种植农民专业合作社、效林种植养殖农民专业合作社，每个合作社带动5户未脱贫贫困户、5户已脱贫贫困户，贫困户可在全乡范围内遴选，但优先考虑带动本村贫困户。引导农户以资金、耕地、劳动力等入股合作社，形成利益联结机制，促进贫困户持续稳定增收。</t>
  </si>
  <si>
    <t>店子乡合作社扶持项目</t>
  </si>
  <si>
    <t>王清、业仁</t>
  </si>
  <si>
    <t>店子镇王清村贵养殖农民专业合作社、业仁村同辉种植养殖农民专业合作社，每个合作社带动5户未脱贫贫困户、5户已脱贫贫困户，贫困户可在全乡范围内遴选，但优先考虑带动本村贫困户。引导农户以资金、耕地、劳动力等入股合作社，形成利益联结机制，促进贫困户持续稳定增收。</t>
  </si>
  <si>
    <t>对全镇14个合作社进行扶持，每个合作社扶持资金16万元，扶持资金12万元折股量化到贫困户，按8%进行分红，剩余4万元做为合作社扶持资金： 1.（1）扶持王旗镇中寨村丰农源种植养殖农业合作社，带动贫困户9户；（2）王旗镇中寨村兴民源种植养殖农民专业合作社，带动贫困户9户；2.（1）扶持王旗镇王旗村铁城养殖农民专业合作社，带动贫困户6户；（2）王旗镇王旗村金喜养殖农民专业合作社；带动贫困户6户； 3.（1）扶持王旗镇陈旗村宏丰养殖农民专业合作社，带动贫困户4户；（2）王旗镇陈旗村新鑫种植养殖农民专业合作社，带动贫困户4户；4.（1）扶持王旗镇马旗村正芳种植农民专业合作社带动贫困户6户；（2）王旗镇马旗村碧洲种植养殖农民专业合作社，带动贫困户5户； 5.王旗镇大沟门村银龙养殖农民专业合作社，带动贫困户11户； 6.王旗镇龙元山村甘南壹贰叁藏蜜养殖农民专业合作社,带动贫困户6户； 7.王旗镇草场门村铭归种植农民专业合作社，带动贫困户8户；8.王旗镇陈庄村拓新种植养殖农民专业合作社，带动贫困户22户；(2)王旗镇陈庄村同林种植养殖农民专业合作社，带动贫困户21户；9.王旗镇王家坟村玉成种植养殖农民专业合作社，带动贫困户19户；</t>
  </si>
  <si>
    <t>加强合作社规范化建设，进一步促进贫困人口增收。</t>
  </si>
  <si>
    <t>古战镇合作社扶持项目</t>
  </si>
  <si>
    <t>1、依托临潭县吉宏养殖农民专业合作社，为卡勺卡村、敏家咀村贫困户发放化肥15吨。
2、扶持临潭县成才养殖农民专业合作社10万元，带动贫困户10户，扶持资金的80%折股量化到贫困户，按8%分红，剩余的20%作为合作社自身发展资金。</t>
  </si>
  <si>
    <t>扶贫办</t>
  </si>
  <si>
    <t>羊沙镇大草滩村合作社补助资金</t>
  </si>
  <si>
    <t>按照每斤当归幼苗4元的补助标准，给于为农户自愿发放当归幼苗的富平合作社与板桥崖合作社予以补助，其中：
1、富平合作社为农户户免费发放当归幼苗3.17万斤，共补助12.68万元；
2、板桥崖合作社为农户免费发放当归幼苗1.94万斤，共补助7.76万元。</t>
  </si>
  <si>
    <t>对全镇5个合作社进行扶持，扶持资金的80%折股量化到贫困户，按8%分红，剩余的20%作为合作社扶持资金： 
1.扶持陈庄村蜂恋花种植养殖农民专业合作社扶持资金6万元，带动贫困户10户；
2.扶持陈庄村文科养殖农民专业合作社扶持资金8万元，带动贫困户10户；
3.扶持龙元山村亿通养殖农民专业合作社扶持资金8万元，带动贫困户10户；
4.扶持龙元山村荣昌养殖农民专业合作社扶持资金8万元，带动贫困户10户；
5.扶持陈旗村星鑫养殖农民专业合作社；扶持资金8万元，带动贫困户10户；</t>
  </si>
  <si>
    <t>进一步促进贫困人口增收。</t>
  </si>
  <si>
    <t>王旗镇人民政府</t>
  </si>
  <si>
    <t>（七）资产收益产业加工项目</t>
  </si>
  <si>
    <t>扶持建设农产品加工基地，发展当地特色产业，开展农产品精深加工。以折股量化的形式配股到合作社，进行订单收购、销售，二次分红。增加贫困户就业机会，增加贫困户收入，加快贫困户脱贫步伐。</t>
  </si>
  <si>
    <t>流顺镇资产收益土法榨油加工项目</t>
  </si>
  <si>
    <t>2019.07-2019.08</t>
  </si>
  <si>
    <t>流顺镇</t>
  </si>
  <si>
    <t>在流顺镇上寨村依托临潭县古洮州文化旅游产业开发有限公司建设土法榨油厂一处，培育品牌一个，开展土法榨油，吸纳贫困户到榨油厂务工。带动15户贫困户，按8%保底分红，年底按照效益的4%二次分红。收益权归村集体，可解决贫困户就业岗位20个600人次。</t>
  </si>
  <si>
    <t>发展特色古法榨油产业，增加贫困户就业岗位。</t>
  </si>
  <si>
    <t>新城镇资产收益中海油手套加工项目</t>
  </si>
  <si>
    <t>在新城镇端阳沟村依托中海油临潭县海羚公司建设扶贫车间，开展工鞋工服生产，吸纳当地贫困户到加工厂务工，增加贫困户收入。带动400户贫困户通过劳务增加收入，并按8%分红，收益权归村集体，解决160个劳务用工。</t>
  </si>
  <si>
    <t>增加贫困户就业岗位，进一步促进增收。</t>
  </si>
  <si>
    <t>县农发公司</t>
  </si>
  <si>
    <t>新城镇资产收益小杂粮初加工项目</t>
  </si>
  <si>
    <t>在新城镇红崖村依托农富源合作社开展小杂粮加工，培育品牌一个，采取“公司+合作社+农户”的模式，发展藜麦和蚕豆种植及精深加工。带动50户贫困户，按8%保底分红；年底按照效益二次分红，其中贫困户占30%，村集体占10%，企业占60%。收益权归村集体，年可解决贫困户就业岗位20个1200人次。</t>
  </si>
  <si>
    <t>发展特色小杂粮产业，增加贫困户就业岗位。</t>
  </si>
  <si>
    <t>八角镇资产收益地方特色农产品初加工项目</t>
  </si>
  <si>
    <t>在八角镇牙扎村依托吉林手拉手合作社建设豆面、山野菜、油葵油等加工基地一处，培育品牌一个，开展当地特色农产品初加工，增加产业收入。带动30户贫困户，按8%保底分红，年底按效益的4%二次分红。收益权归村集体，年可吸纳贫困户就业岗位5个800人次</t>
  </si>
  <si>
    <t>发展特色农产品及土特产产业，增加贫困户就业岗位。</t>
  </si>
  <si>
    <t>羊永镇资产收益中药材加工项目</t>
  </si>
  <si>
    <t>在羊永镇太平村马云种养殖农民专业合作社建设中药材种植基地及初加工基地一处，以“合作社+基地+农户” 的模式发展中药材产业，开展中药材初加工。带动100户贫困户，按8%保底分红，年底按效益的4%二次分红。收益权归村集体，年可解决贫困户就业岗位25个3500人次。</t>
  </si>
  <si>
    <t>发展中药材深加工，增加贫困户就业岗位。</t>
  </si>
  <si>
    <t>古战镇资产收益连栋棚建设项目</t>
  </si>
  <si>
    <t>在古战镇卡勺卡村依托集体经济建设连栋棚花卉育苗基地一处，以“村委会+合作社+基地+贫困户”的模式发展花卉苗木育苗产业。收益权归村集体，年可解决贫困户就业岗位5个1000个人次。</t>
  </si>
  <si>
    <t>发展花卉产业，增加村集体收入，增加贫困户就业岗位。</t>
  </si>
  <si>
    <t>资产收益天士力中天药业中药材加工项目</t>
  </si>
  <si>
    <t>依托引进的龙头企业天士力中天药业公司，在长川乡长川村建设中药材加工基地，以“公司+基地+合作社+贫困户”的发展模式，加快中药材产业的转型升级，发展中药材精深加工。带动全县2万多户中药材种植户，发展中药材标准化生产，年可带动种植中药材7万亩。收益权归村集体，年可解决贫困户就业岗位50个10000人次。</t>
  </si>
  <si>
    <t>发展中药材标准化生产，升级中药材产业，增加贫困户就业岗位。</t>
  </si>
  <si>
    <t>八角镇资产收益设施农业基地建设项目</t>
  </si>
  <si>
    <t>依托八角镇八角村特禽养殖农民专业合作社建设设施农业，发展标准化种植基地，提升我县设施农业生产水平，带动150户贫困户，按8%保底分红，年底按效益的4%二次分红。收益权归村集体，增加就业岗位10个2000人次。</t>
  </si>
  <si>
    <t>发展现代设施农业，提升农业产业化生产水平，增加贫困户就业岗位。</t>
  </si>
  <si>
    <t>长川乡资产收益设施农业基地建设项目</t>
  </si>
  <si>
    <t>依托长川乡千家寨村金江农民专业合作社建设设施农业，发展标准化种植基地，提升我县设施农业生产水平，带动150户贫困户，按8%保底分红，年底按效益的4%二次分红。收益权归村集体，增加就业岗位10个2000人次。</t>
  </si>
  <si>
    <t>（八）农产品加工基地建设项目</t>
  </si>
  <si>
    <t>临潭县酱腌菜扶贫车间建设基地项目</t>
  </si>
  <si>
    <t>新建综合生产车间1座，建筑面积3085平方米，内部包含原料缓存区、加工区、成品储存区；新建办公用房建筑面积503平方米，配套建设附属设施。与羊永镇5家合作社签订合作协议，与120户农户签订种植订单（其中建档立卡户57户），预计能够为订单群众增收1500元。解决稳定就业岗位20名，临时就业岗位60名</t>
  </si>
  <si>
    <t>与羊永镇5家合作社签订合作协议，与120户农户签订种植订单（其中建档立卡户57户），预计能够为订单群众增收1500元。解决稳定就业岗位20名，临时就业岗位60名</t>
  </si>
  <si>
    <t>工信局</t>
  </si>
  <si>
    <t>甘肃沐云食品有限责任公司</t>
  </si>
  <si>
    <t>（九）左拉村产业发展扶持项目</t>
  </si>
  <si>
    <t>购买蜜蜂210箱，蜜蜂及蜂箱每箱1000元，共21万元，申请合作社扶持资金10万元，作为合作社基础设施建设费用。依托临潭县崇德养殖农民专业合作社实施，带动贫困户21户;修建80平米标准暖棚11座，每座补贴8000元，共需扶持资金8.8万元。由群众按标准自行修建，建成验收合格后发放补贴款。</t>
  </si>
  <si>
    <t>（十）特色油菜种植增收项目</t>
  </si>
  <si>
    <t>投资48.5415万元，依托临潭县春昱合作社，带动全县16乡镇6880户建设油菜种植9708亩。</t>
  </si>
  <si>
    <t>（十一）临潭县古战镇卡勺卡村设施农业项目</t>
  </si>
  <si>
    <t>在古战镇卡勺卡村建设连栋温室2400平方米，综合性办公用房等，主要进行花卉及景观树培育，补助325万元，并全部折股量化到村集体经济，其中卡勺卡村125万元，甘尼村100万元，拉直村100万元，村集体每年按照不低于8%收益。</t>
  </si>
  <si>
    <t>（十二）贫困村村集体经济续建项目</t>
  </si>
  <si>
    <t>增强贫困户产业发展能力，促进贫困村、贫困户持续稳定增收。</t>
  </si>
  <si>
    <t>城关镇村集体经济建设续建项目</t>
  </si>
  <si>
    <t>2019.05-2019.08</t>
  </si>
  <si>
    <t>古城村</t>
  </si>
  <si>
    <t>入股临潭县兄弟联种植农民专业合作社，按10%的比例进行分红发展壮大村集体经济收入。收益权归村集体。</t>
  </si>
  <si>
    <t>促进贫困村集体经济发展，增加村集体经济收入</t>
  </si>
  <si>
    <t>洮滨镇村集体经济建设续建项目</t>
  </si>
  <si>
    <t>落藏村</t>
  </si>
  <si>
    <t>入股临潭县开盛园农业发展有限责任公司，按8%的比例进行分红发展壮大村集体经济收入。收益权归村集体。</t>
  </si>
  <si>
    <t>郑旗村</t>
  </si>
  <si>
    <t>常旗村</t>
  </si>
  <si>
    <t>流顺镇村集体经济建设续建项目</t>
  </si>
  <si>
    <t>宋家庄村</t>
  </si>
  <si>
    <t>入股临潭县优艺文化广告传媒有限责任公司，按不低于6%的比例进行分红发展壮大村集体经济收入。收益权归村集体。</t>
  </si>
  <si>
    <t>丁家堡村</t>
  </si>
  <si>
    <t>汪家咀村</t>
  </si>
  <si>
    <t>长川乡村集体经济建设续建项目</t>
  </si>
  <si>
    <t>沙巴村</t>
  </si>
  <si>
    <t>入股临潭县存莲养殖农民专业合作社，按不低于8%的比例进行分红发展壮大村集体经济收入。收益权归村集体。</t>
  </si>
  <si>
    <t>汪槐村</t>
  </si>
  <si>
    <t>入股临潭县晨阳种养殖农民专业合作社，按不低于8%的比例进行分红发展壮大村集体经济收入。收益权归村集体。</t>
  </si>
  <si>
    <t>木地坡村</t>
  </si>
  <si>
    <t>入股临潭县志林种养殖农民专业合作社，按不低于8%的比例进行分红发展壮大村集体经济收入。收益权归村集体。</t>
  </si>
  <si>
    <t>组建家政服务公司，预计年效益不低于8%。收益权归村集体。</t>
  </si>
  <si>
    <t>马牌村</t>
  </si>
  <si>
    <t>新建冷仓库、马铃薯仓储窖进行出租，按不低于6%的比例收取出租费。收益权归村集体。</t>
  </si>
  <si>
    <t>石门乡村集体经济建设续建项目</t>
  </si>
  <si>
    <t>草山村</t>
  </si>
  <si>
    <t>在城镇商业区购置商铺店面，按不低于8%的比例收取租赁费来壮大村级集体经济收入。收益权归村集体。</t>
  </si>
  <si>
    <t>三旦沟村</t>
  </si>
  <si>
    <t>占旗河村</t>
  </si>
  <si>
    <t>扎浪沟村</t>
  </si>
  <si>
    <t>石门口村</t>
  </si>
  <si>
    <t>羊永镇村集体经济建设续建项目</t>
  </si>
  <si>
    <t>太平村</t>
  </si>
  <si>
    <t>入股临潭县马云种植养殖农民专业合作社，按8%的比例进行分红发展壮大村集体经济收入。收益权归村集体。</t>
  </si>
  <si>
    <t>白土村</t>
  </si>
  <si>
    <t>入股甘南州宏海驾校，按8%的比例进行分红发展壮大村集体经济收入。收益权归村集体。</t>
  </si>
  <si>
    <t>羊沙镇村集体经济建设续建项目</t>
  </si>
  <si>
    <t>大草滩村</t>
  </si>
  <si>
    <t>在城镇商业区购置商铺店面，按不低于8%的比例收取租赁费来壮大村级集体经济收入，收益权归村集体。</t>
  </si>
  <si>
    <t>秋峪村</t>
  </si>
  <si>
    <t>下河村</t>
  </si>
  <si>
    <t>新城镇村集体经济建设续建项目</t>
  </si>
  <si>
    <t>东山村</t>
  </si>
  <si>
    <t>入股临潭县东兴种植养殖农民专业合作社，按8%的比例进行分红发展壮大村集体经济收入。收益权归村集体。</t>
  </si>
  <si>
    <t>刘旗村</t>
  </si>
  <si>
    <t>入股临潭县效林种植农民专业合作社和临潭县桑梓富农民专业合作社，按8%的比例进行分红发展壮大村集体经济收入。收益权归村集体。</t>
  </si>
  <si>
    <t>李家庄村</t>
  </si>
  <si>
    <t>入股临潭县元红种植养殖农民专业合作社和临潭县新开发种植养殖农民专业合作社，按10%的比例进行分红发展壮大村集体经济收入。收益权归村集体。</t>
  </si>
  <si>
    <t>扁都村</t>
  </si>
  <si>
    <t>入股临潭县红祥养殖农民专业合作社，按10%的比例进行分红发展壮大村集体经济收入。收益权归村集体。</t>
  </si>
  <si>
    <t>店子镇村集体经济建设续建项目</t>
  </si>
  <si>
    <t>业仁村</t>
  </si>
  <si>
    <t>入股西正开农业发展有限责任公司，按8%的比例进行分红发展壮大村集体经济收入。收益权归村集体。</t>
  </si>
  <si>
    <t>戚旗村</t>
  </si>
  <si>
    <t>尹家沟村</t>
  </si>
  <si>
    <t>王清村</t>
  </si>
  <si>
    <t>岐山村</t>
  </si>
  <si>
    <t>术布乡村集体经济建设续建项目</t>
  </si>
  <si>
    <t>鹿儿台村</t>
  </si>
  <si>
    <t>入股甘南建林建筑工程有限责任公司，按8%-12%的比例进行分红发展壮大村集体经济收入。收益权归村集体。</t>
  </si>
  <si>
    <t>普藏什</t>
  </si>
  <si>
    <t>扎乍村</t>
  </si>
  <si>
    <t>入股临潭县恒远环保建材开发有限责任公司，按8%-12%的比例进行分红发展壮大村集体经济收入。收益权归村集体。</t>
  </si>
  <si>
    <t>八角镇村集体经济建设续建项目</t>
  </si>
  <si>
    <t>牙布山村</t>
  </si>
  <si>
    <t>入股甘肃安多清真绿色食品有限公司，按10%的比例进行分红发展壮大村集体经济收入。收益权归村集体。</t>
  </si>
  <si>
    <t>入股临潭县宏庆商贸有限公司，按10%的比例进行分红发展壮大村集体经济收入。收益权归村集体。</t>
  </si>
  <si>
    <t>八度村</t>
  </si>
  <si>
    <t>冶力关镇村集体经济建设续建项目</t>
  </si>
  <si>
    <t>高庄村</t>
  </si>
  <si>
    <t>建设高庄村乡村旅游点投资15万元，冶海种植农民专业合作社入股15万元，按不低于8%比例进行受益分红。收益权归村集体。</t>
  </si>
  <si>
    <t>岗沟村</t>
  </si>
  <si>
    <t>入股合作社和龙头企业，按不低于8%的比例进行分红来壮大村集体经济收入。收益权归村集体。</t>
  </si>
  <si>
    <t>王旗镇村集体经济建设续建项目</t>
  </si>
  <si>
    <t>龙元山村</t>
  </si>
  <si>
    <t>巴杰村</t>
  </si>
  <si>
    <t>上沟门村</t>
  </si>
  <si>
    <t>韩旗村</t>
  </si>
  <si>
    <t>唐旗村</t>
  </si>
  <si>
    <t>立新村</t>
  </si>
  <si>
    <t>陈庄村</t>
  </si>
  <si>
    <t>古战镇村集体经济建设续建项目</t>
  </si>
  <si>
    <t>甘尼村</t>
  </si>
  <si>
    <t>拉直村</t>
  </si>
  <si>
    <t>石门乡占旗河村集体经济建设</t>
  </si>
  <si>
    <t>2019.07-2019.12</t>
  </si>
  <si>
    <t>注入村集体经济资金50万元，入到占旗河村临潭县万喜盛养殖种植农民专业合作社，在保本保底基础上，按8%进行收益，收益权归村集体</t>
  </si>
  <si>
    <t>县委组织部</t>
  </si>
  <si>
    <t>洮滨镇郑旗村集体经济建设</t>
  </si>
  <si>
    <t>注入村集体经济资金50万元，投入临潭县开盛园农业发展有限公司，，在保本保底基础上，按8%进行收益，收益权归村集体</t>
  </si>
  <si>
    <t>王旗镇立新村集体经济建设</t>
  </si>
  <si>
    <t>注入村集体经济资金50万元，入股临潭县恒大商贸有限责任公司，在保本保底基础上，按8%进行收益，收益权归村集体</t>
  </si>
  <si>
    <t xml:space="preserve">长川乡马牌村集体经济建设
</t>
  </si>
  <si>
    <t>注入村集体经济资金50万元，投入临潭县长川乡农康养殖农民合作社，在保本保底基础上，按8%进行收益，收益权归村集体</t>
  </si>
  <si>
    <t>（十三）非贫困村村集体经济扶持项目</t>
  </si>
  <si>
    <t>王旗镇村集体经济建设项目</t>
  </si>
  <si>
    <t xml:space="preserve">1.王旗村注入20万元集体经济,买铲车一辆，按照8%收益,收益权归村集体.                                                                                    2.磨沟村注入20万元集体经济入股临潭县聪颖驾校，按12%分红；收益权归村集体  </t>
  </si>
  <si>
    <t>通过村级集体经济发展试点项目建设，进一步增加贫困人口收入，集体有稳定的经济收入。</t>
  </si>
  <si>
    <t>乡镇</t>
  </si>
  <si>
    <t>长川乡村集体经济扶持项目</t>
  </si>
  <si>
    <t>塔那村注入20万村集体经济，计划在县城东环路购买铺面，按照6%收益，由乡镇具体负责项目实施，制定切实可行的实施方案，村委会与卖方签订详细协议，并报行业主管部门审批；
敏家咀村注入20万村集体经济，计划在县城东环路购买铺面，按照6%收益，由乡镇具体负责项目实施，制定切实可行的实施方案，村委会与卖方签订详细协议，并报行业主管部门审批；
阳升村注入20万村集体经济，计划在县城东环路购买铺面，按照6%收益，由乡镇具体负责项目实施，制定切实可行的实施方案，村委会与卖方签订详细协议，并报行业主管部门审批；
千家寨村注入20万村集体经济，计划在县城东环路购买铺面，按照6%收益，由乡镇具体负责项目实施，制定切实可行的实施方案，村委会与卖方签订详细协议，并报行业主管部门审批；
长川村注入20万村集体经济，计划在县城东环路购买铺面，按照6%收益，由乡镇具体负责项目实施，制定切实可行的实施方案，村委会与卖方签订详细协议，并报行业主管部门审批；</t>
  </si>
  <si>
    <t>促进村集体经济发展，增加村集体经济收入</t>
  </si>
  <si>
    <t>羊永镇村集体经济扶持项目</t>
  </si>
  <si>
    <t>李岗村注入20万村集体经济，入股甘南宏海驾校公司，年受益8%以上；
西石沟村注入20万村集体经济，用扶持资金在本村发展生猪养殖，年收益8%以上；
孙家磨村注入20万村集体经济，入股甘南宏海驾校公司，按照8%进行分红；
羊永村注入20万村集体经济，入股临潭县天泰土石方开发有限公司，按照8%进行分红。</t>
  </si>
  <si>
    <t>流顺镇村集体经济扶持项目</t>
  </si>
  <si>
    <t>上寨村注入20万村集体经济，入股兴酉旺种植养殖合作社，按6%进行分红。
八仁村注入20万村集体经济，入股兴酉旺种植养殖合作社，按6%进行分红。</t>
  </si>
  <si>
    <t>店子镇村集体经济扶持项目</t>
  </si>
  <si>
    <t>店子镇</t>
  </si>
  <si>
    <t>店子村注入20万村集体经济，入股西正开有限责任公司，按8%进行分红。</t>
  </si>
  <si>
    <t>洮滨镇村集体经济扶持项目</t>
  </si>
  <si>
    <t>石旗村注入20万村集体经济，入股开盛园有限责任公司，按8%进行分红。</t>
  </si>
  <si>
    <t>三岔乡村集体经济扶持项目</t>
  </si>
  <si>
    <t>岳家河村注入20万村集体经济，入股永达养殖农民专业合作社、入股荣祥种植农民专业合作社，年收益8%。
直沟村注入20万村集体经济，入股新农中药材种植农民专业合作社年收益8%。
半沟村注入20万村集体经济，入股荣祥种植农民专业合作社年收益8%。</t>
  </si>
  <si>
    <t>王旗镇村集体经济扶持项目</t>
  </si>
  <si>
    <t>中寨村注入20万村集体经济，投入临潭县盛泽旺中药材公司，按8%进行分红。</t>
  </si>
  <si>
    <t>石门乡村集体经济扶持项目</t>
  </si>
  <si>
    <t>元里村注入20万村集体经济，计划在县内购买商铺年收益8%，由乡镇具体负责项目实施，制定切实可行的实施方案，村委会与卖方签订详细协议，并报行业主管部门审批。
萝卜沟村注入30万村集体经济，计划在县内购买商铺年收益8%，由乡镇具体负责项目实施，制定切实可行的实施方案，村委会与卖方签订详细协议，并报行业主管部门审批。</t>
  </si>
  <si>
    <t>羊沙镇村集体经济扶持项目</t>
  </si>
  <si>
    <t>甘沟村注入20万村集体经济，县域内购买商铺，年收益达8%以上，由乡镇具体负责项目实施，制定切实可行的实施方案，村委会与卖方签订详细协议，并报行业主管部门审批。 
羊沙村注入20万村集体经济，县域内购买商铺，年收益达8%以上，由乡镇具体负责项目实施，制定切实可行的实施方案，村委会与卖方签订详细协议，并报行业主管部门审批。 
新庄村注入20万村集体经济，县域内购买商铺，年收益达8%以上，由乡镇具体负责项目实施，制定切实可行的实施方案，村委会与卖方签订详细协议，并报行业主管部门审批。</t>
  </si>
  <si>
    <t>术布乡村集体经济扶持项目</t>
  </si>
  <si>
    <t>术布村注入20万村集体经济，入股到琴美和养殖合作社，按8%进行分红。
牙关村注入20万村集体经济，入股到曙光种植合作社，按8%进行分红。
亦子多村注入20万村集体经济，入股到卓玛养殖合作社，按8%进行分红。</t>
  </si>
  <si>
    <t>卓洛乡村集体经济扶持项目</t>
  </si>
  <si>
    <t>下园子村注入20万村集体经济，入股到农盛养殖合作社，按8%进行分红。
日扎村注入20万村集体经济，入股到农盛养殖合作社，按8%进行分红。</t>
  </si>
  <si>
    <t>古战镇村集体经济扶持项目</t>
  </si>
  <si>
    <t>古战村注入20万村集体经济，建设八宝盖碗茶加工厂一处，年效益8%以上。
九日卡村注入20万村集体经济，入股到吉宏养殖合作社，按8%进行分红。</t>
  </si>
  <si>
    <t>冶力关镇村集体经济扶持项目</t>
  </si>
  <si>
    <t>洪家村注入20万村集体经济，发展开办村级农家乐，年收入达8%以上。
葸家庄村注入20万村集体经济，入股到华润和百惠养殖合作社，按8%进行分红。
堡子村注入20万村集体经济，入股旭盛合作社和昶华合作社，按8%进行分红。
关街村注入20万村集体经济，村集体成立合作社发展养殖，年收益达8%以上。</t>
  </si>
  <si>
    <t>新城镇村集体经济扶持项目</t>
  </si>
  <si>
    <t>后池村注入20万村集体经济，计划在县内购买商铺，年收益达8%以上，由乡镇具体负责项目实施，制定切实可行的实施方案，村委会与卖方签订详细协议，并报行业主管部门审批。
晏家堡村注入20万村集体经济，入股益民鑫种养殖农民专业合作社，按8%进行分红。
下川村注入20万村集体经济，入股到吉中种养殖合作社，按8%进行分红。
红崖村注入20万村集体经济，入股农福源小杂粮合作社，按8%进行分红。
吴家沟村注入20集体经济扶持资金，入股临潭县新城镇隆鑫彩钢加工厂，按8%分红。
哈尕滩村注入20集体经济扶持资金，入股临潭县广利农民种植专业合作社，按8%分红。</t>
  </si>
  <si>
    <t>城关镇村集体经济扶持项目</t>
  </si>
  <si>
    <t>青崖村注入20万村集体经济，用扶持资金购买商铺，按照8%收益，由乡镇具体负责项目实施，制定切实可行的实施方案，村委会与卖方签订详细协议，并报行业主管部门审批；
郊口村注入20万村集体经济，用扶持资金新建商铺，年收益到8%以上，由乡镇具体负责项目实施，制定切实可行的实施方案，并报行业主管部门审批；
左拉村注入20万村集体经济，依托村里资源发展旅游项目，年收益达到8%以上；
范家咀村注入20万村集体经济，用扶持资金新建草莓采摘园，发展休闲农业园，年收益达到8%以上；
上河滩村注入20万村集体经济，入股临潭县鑫成种植合作社和临潭林艺建材公司，按照8%分红收益；
城内村注入20万村集体经济，入股临潭县永诚种植专业合作社和宏强公司（洮州家居商城），按照8%分红收益。</t>
  </si>
  <si>
    <t>八角镇村集体经济扶持项目</t>
  </si>
  <si>
    <t>中寨村注入20万元集体经济扶持资金，在本村打造旅游景点休闲农庄一处，年受益8%以上；                                                               八角村注入20万元集体经济扶持资金，入股临潭县甘金临种植养殖合作社，年受益8%以上。</t>
  </si>
  <si>
    <t>城关镇郊口村集体经济建设</t>
  </si>
  <si>
    <t>郊口村</t>
  </si>
  <si>
    <t>注入村集体经济资金50万元，入股城关镇双龙民族工艺铜器加工有限责任公司，，在保本保底基础上，按8%进行收益，收益权归村集体</t>
  </si>
  <si>
    <t>八角镇八角村集体经济建设</t>
  </si>
  <si>
    <t>八角村</t>
  </si>
  <si>
    <t>注入村集体经济资金50万元，入股临潭县恒大商贸有限责任公司，按8%进行分红，收益权归村集体</t>
  </si>
  <si>
    <t>（十四）雨露计划培训项目</t>
  </si>
  <si>
    <t>2019.03-2019.11</t>
  </si>
  <si>
    <t>1、2018年雨露计划补助133人每生每年补助1500元计19.95万元；                                              2、2018年第二学年雨露计划补助对象920人，每人补助1500元，补助资金138万元；
3、2019年第一学年雨露计划补助对象950人，每人补助1500元，补助资金142.5万元。</t>
  </si>
  <si>
    <t>经培训获得中技、中专学历书和国家中技职业上岗资格证，是贫困家庭学员学到一技之长，促进增收。</t>
  </si>
  <si>
    <t>（十五）劳务技能培训项目</t>
  </si>
  <si>
    <t>2019.03-2019.12</t>
  </si>
  <si>
    <t>1、开展机械维修、驾驶、服装加工、建筑、餐饮、家政服务等培训516人（次）。就业技能培训按照工种补助3000—5000元/人次。计250万元。                                 2、在全县贫困户范围内开展机动车驾驶、吊车、挖掘机、铲车等特殊行业培训及其他培训直至持证，共培训1360人次，每人补助5000元。计680万元。</t>
  </si>
  <si>
    <t>经培训获得中级以上国家上岗职业资格证，持证率达到90%以上，促进增收。</t>
  </si>
  <si>
    <t>（十六）互助资金培训</t>
  </si>
  <si>
    <t>对村级发展资金互助社理事会成员、财务人员及乡镇分管领导进行培训，共培训170人次，人均补助310元/天，共投资21.08万元。</t>
  </si>
  <si>
    <t>提高业务水平，进一步规范村级发展资金互助社运行。</t>
  </si>
  <si>
    <t>扶贫办
乡镇（村）</t>
  </si>
  <si>
    <t>（十七）旅游行业从业人员培训项目</t>
  </si>
  <si>
    <t>培训旅游行业从业人员及相关人员150人次，人均补助3000至5000元。</t>
  </si>
  <si>
    <t>提高从业人员素质，开拓就业渠道。</t>
  </si>
  <si>
    <t>人社局</t>
  </si>
  <si>
    <t>文旅局</t>
  </si>
  <si>
    <t>（十八）临潭县农牧业实用技术培训项目</t>
  </si>
  <si>
    <t>2019.06-2019.10</t>
  </si>
  <si>
    <t xml:space="preserve">   重点针对贫困劳动力开展农牧业实用技术培训1621人（次），开展种养业生产管理实用技术培训。其中集中培训440人、入户培训1181人。集中培训每人补助1600元、入户培训每人每次补助1000元，总投资188.5万元。</t>
  </si>
  <si>
    <t>临潭县术布乡农牧业实用技术培训项目</t>
  </si>
  <si>
    <t xml:space="preserve">  重点针对贫困劳动力开展农牧业实用技术培训50人（次），确保一户一个科技明白人，开展种养业生产管理实用技术培训。扎乍村10人，术布村7人，鹿台村12人，亦子多村5人，普藏什村8人，古战山村4人，牙关村4人</t>
  </si>
  <si>
    <t>提高贫困户的农牧业使用技术水平，增强产业发展能力。</t>
  </si>
  <si>
    <t>临潭县三岔乡农牧业实用技术培训项目</t>
  </si>
  <si>
    <t xml:space="preserve">  重点针对贫困劳动力开展农牧业实用技术培训40人（次），确保一户一个科技明白人，开展种养业生产管理实用技术培训。其中：高楼子村养殖培训3人，种植培训6人；直沟村养殖培训4人，种植培训5人；半沟村养殖培训3人，种植培训5人；斜沟村养殖培训6人，种植培训4人；岳家河村养殖培训1人，种植培训5人；</t>
  </si>
  <si>
    <t>临潭县店子乡农牧业实用技术培训项目</t>
  </si>
  <si>
    <t>重点针对贫困劳动力开展农牧业实用技术培训85人（次），确保一户一个科技明白人，开展种养业生产管理实用技术培训。岐山村19名、王清村10名、尹家沟村19名、店子村14名、戚旗村1名、业仁村19名。</t>
  </si>
  <si>
    <t>临潭县冶力关镇农牧业实用技术培训项目</t>
  </si>
  <si>
    <t xml:space="preserve">   重点针对未脱贫贫困劳动力开展农牧业实用技术培训45人（次），开展种养业生产管理实用技术培训。其中高庄村3人（次）；池沟村2人（次）；东山村4人（次）；岗沟村6人（次）；葸家庄村9人（次）；洪家庄村12人（次）；关街村1人（次）；堡子村2人（次）；后山村6人（次）。</t>
  </si>
  <si>
    <t>临潭县羊沙乡农牧业实用技术培训项目</t>
  </si>
  <si>
    <t xml:space="preserve">  重点针对贫困劳动力开展农牧业实用技术培训120人（次），确保一户一个科技明白人，开展种养业生产管理实用技术培训。其中，大草滩村20人，羊沙村20人，新庄村20人，下河村20人，甘沟村20人，秋峪村20人。</t>
  </si>
  <si>
    <t>临潭县八角镇农牧业实用技术培训项目</t>
  </si>
  <si>
    <t xml:space="preserve">  重点针对贫困劳动力开展农牧业实用技术培训70人（次），确保一户一个科技明白人，开展种养业生产管理实用技术培训。其中庙花山村9人，中寨村13人，八角村13人，竹林村8人，茄羊村8人，牙扎村12人，八度村7人，牙布山村8人.</t>
  </si>
  <si>
    <t>临潭县石门乡农牧业实用技术培训项目</t>
  </si>
  <si>
    <t xml:space="preserve">  重点针对贫困劳动力开展农牧业实用技术培训125人（次），确保一户一个科技明白人，开展种养业生产管理实用技术培训。大河桥村22人、罗卜沟村14人、草山村16人、大桥关村24人、三旦沟村13人、占旗河村11人、梁家坡村8人、石门口村1人、扎浪沟村13人、元里村2人。</t>
  </si>
  <si>
    <t>临潭县羊永镇农牧业实用技术培训项目</t>
  </si>
  <si>
    <t xml:space="preserve"> 重点针对贫困劳动力开展农牧业实用技术培训105人（次），确保一户一个科技明白人，开展种养业生产管理实用技术培训。其中太平村30人，拉布村28人，白土村29人，李岗村2人，西石沟村3人，羊永村8人，孙家磨村5人。</t>
  </si>
  <si>
    <t>临潭县长川乡农牧业实用技术培训项目</t>
  </si>
  <si>
    <t>重点针对贫困劳动力开展农牧业实用技术培训48人（次），确保一户一个科技明白人，开展种养业生产管理实用技术培训。总投资6万元。其中：长川村8人，马牌村6人，木地坡村2人，汪槐村3人，塔那村2人，千家寨村4人，冯旗村5人，沙巴村4人，敏家咀村6人，阳升村8人。</t>
  </si>
  <si>
    <t>临潭县流顺乡农牧业实用技术培训项目</t>
  </si>
  <si>
    <t xml:space="preserve">  重点针对贫困劳动力开展农牧业实用技术培训128人（次），确保一户一个科技明白人，开展种养业生产管理实用技术培训。其中：上寨村种植类20人、养殖类14人；汪家咀村种植类18人、养殖类16人；眼藏村种植类6人、养殖类4人；宋家庄村种植类16人、养殖类14人；八仁村种植类6人、养殖类4人；丁家堡村种植类4人、养殖类6人。</t>
  </si>
  <si>
    <t>临潭县洮滨镇农牧业实用技术培训项目</t>
  </si>
  <si>
    <t>重点针对贫困劳动力开展农牧业实用技术培训115人（次），确保一户一个科技明白人，开展种养业生产管理实用技术培训。其中：巴杰村11人、马旦沟村9人、上堡村15人、上川村5人、石旗村5人、新堡村10人、郑旗村13人、朱旗村16人、总寨村31人。</t>
  </si>
  <si>
    <t>临潭县古战镇农牧业实用技术培训项目</t>
  </si>
  <si>
    <t>重点针对贫困劳动力开展农牧业实用技术培训115人（次），确保一户一个科技明白人，开展种养业生产管理实用技术培训。其中古战村23人（次）；甘尼村33人（次）；拉直村17人（次）；九日卡村10人（次）；卡勺卡村32人（次）</t>
  </si>
  <si>
    <t>临潭县王旗镇农牧业实用技术培训项目</t>
  </si>
  <si>
    <t>重点针对贫困劳动力开展农牧业实用技术培训138人（次），确保一户一个科技明白人，开展种养业生产管理实用技术培训。大沟门村11人；巴杰村8人；龙元山村37人；草场门村16人；上沟门村6人；王家坟村24人；马旗村15人；韩旗村11人；王旗村3人；中寨村18人；磨沟村28人；立新村29人；陈家庄村32人；陈旗村25人，唐旗村8人。</t>
  </si>
  <si>
    <t>临潭县城关镇农牧业实用技术培训项目</t>
  </si>
  <si>
    <t>重点对贫困劳动力开展农牧业实用技术培训110人（次），确保一户一个科技明白人，开展种养业生产管理实用技术培训，共投资13万元。其中：青崖村9户1.0636万、郊口村9户1.0636万、苏家庄子村16户1.8909万、左拉村14户1.6545万、古城村9户1.0636万、下河滩村5户0.5910万、上河滩村10户1.1818万、城内村10户1.1818万、西庄子村13户1.5364万、杨家桥村5户0.591万、教场村3户0.3546万、范家咀村7户0.8272万。</t>
  </si>
  <si>
    <t>临潭县新城镇农牧业实用技术培训项目</t>
  </si>
  <si>
    <t>重点针对贫困劳动力开展农牧业实用技术培训320人（次），确保一户一个科技明白人，开展种养业生产管理实用技术培训。其中端阳沟村20人，后池村7人，西街村20人，东街村20人，南门河村20人，东山村20人，丁家山村20人，东南沟村20人，晏家堡村6人，刘旗村20人，红崖村7人，李家庄村20人，羊房村20人，肖家沟村20人，哈尕滩村7人，扁都村20人，吴家沟村7人，下川村6人，张旗村20人，口子下村20人。</t>
  </si>
  <si>
    <t>（十九）精准扶贫专项贷款扶贫帖息资金</t>
  </si>
  <si>
    <t>利用贴息引导精准扶贫贷款贫困户发展种养业等项目，促进贫困户增收。</t>
  </si>
  <si>
    <t>缓解农牧民群众产业发展资金短缺问题，促进产业可持续性发展</t>
  </si>
  <si>
    <t>财政局</t>
  </si>
  <si>
    <t>县农行</t>
  </si>
  <si>
    <t>（二十）贫困户“五小”产业发展扶持资金</t>
  </si>
  <si>
    <t>在全县16个乡镇扶持有条件发展小庭院、小家禽、小手工、小买卖、小作坊等“短平快”增收小产业，每户扶持资金不超1万元。通过发展五小产业年收入在3000元以上的扶持2000元、年收入达到5000元以上的扶持3000元、年收入达到8000以上的扶持5000元、超过一万元的扶持8000元。</t>
  </si>
  <si>
    <t>长川乡贫困户“五小”产业发展扶持资金</t>
  </si>
  <si>
    <t>投资扶持9.5万元，扶持19户户建档立卡贫困户发展五小产业；其中发展小庭院1户，小家禽12户、小手工3户、小作坊3户。</t>
  </si>
  <si>
    <t>羊永镇贫困户“五小”产业发展扶持资金</t>
  </si>
  <si>
    <t>投资扶持2万元，扶持4户建档立卡贫困户发展五小产业；其中发展小家禽3户、小作坊1户。</t>
  </si>
  <si>
    <t>流顺镇贫困户“五小”产业发展扶持资金</t>
  </si>
  <si>
    <t>投资扶持33.5万元，扶持67户建档立卡贫困户发展五小产业；其中发展小家禽67户。</t>
  </si>
  <si>
    <t>店子镇贫困户“五小”产业发展扶持资金</t>
  </si>
  <si>
    <t>投资扶持8万元，扶持16户建档立卡贫困户发展五小产业；其中发展小庭院1户，小家禽12户、小手工1户、小作坊2户。</t>
  </si>
  <si>
    <t>洮滨镇贫困户“五小”产业发展扶持资金</t>
  </si>
  <si>
    <t>投资扶持14万元，扶持28户建档立卡贫困户发展五小产业；其中发展小家禽25户、小作坊3户。</t>
  </si>
  <si>
    <t>三岔乡贫困户“五小”产业发展扶持资金</t>
  </si>
  <si>
    <t>投资扶持6.5万元，扶持13户建档立卡贫困户发展五小产业；其中发展小家禽13户。</t>
  </si>
  <si>
    <t>王旗镇贫困户“五小”产业发展扶持资金</t>
  </si>
  <si>
    <t>投资扶持6.5万元，扶持13户建档立卡贫困户发展五小产业；其中发展小家禽11户、小作坊2户。</t>
  </si>
  <si>
    <t>石门乡贫困户“五小”产业发展扶持资金</t>
  </si>
  <si>
    <t>投资扶持12万元，扶持24户建档立卡贫困户发展五小产业；其中发展小庭院1户、小家禽22户、小作坊1户。</t>
  </si>
  <si>
    <t>羊沙镇贫困户“五小”产业发展扶持资金</t>
  </si>
  <si>
    <t>投资扶持13.5万元，扶持27户建档立卡贫困户发展五小产业；其中发展小家禽24户、小手工1户、小作坊2户。</t>
  </si>
  <si>
    <t>术布乡贫困户“五小”产业发展扶持资金</t>
  </si>
  <si>
    <t>投资扶持1万元，扶持2户建档立卡贫困户发展五小产业；其中发展小手工2户。</t>
  </si>
  <si>
    <t>卓洛乡贫困户“五小”产业发展扶持资金</t>
  </si>
  <si>
    <t>投资扶持2.5万元，扶持5户建档立卡贫困户发展五小产业；其中发展小作坊4户、小手工1户。</t>
  </si>
  <si>
    <t>古战镇贫困户“五小”产业发展扶持资金</t>
  </si>
  <si>
    <t>投资扶持13.5万元，扶持27户建档立卡贫困户发展五小产业；其中发展小家禽2户、小手工4户、小作坊5户。</t>
  </si>
  <si>
    <t>冶力关镇贫困户“五小”产业发展扶持资金</t>
  </si>
  <si>
    <t>投资扶持30万元，扶持60户建档立卡贫困户发展五小产业；其中发展小庭院10户，小家禽45户、小手工3户、小作坊2户。</t>
  </si>
  <si>
    <t>新城镇贫困户“五小”产业发展扶持资金</t>
  </si>
  <si>
    <t>投资扶持16.5万元，扶持33户建档立卡贫困户发展五小产业；其中发展小家禽14户、小手工7户、小作坊12户。</t>
  </si>
  <si>
    <t>城关镇贫困户“五小”产业发展扶持资金</t>
  </si>
  <si>
    <t>投资扶持47.5万元，扶持94户建档立卡贫困户发展五小产业；其中发展小庭院6户，小家禽18户、小手工51户、小作坊19户。</t>
  </si>
  <si>
    <t>八角镇贫困户“五小”产业发展扶持资金</t>
  </si>
  <si>
    <t>投资扶持9万元，扶持18户建档立卡贫困户发展五小产业；其中发展小庭院1户，小家禽15户、小作坊2户。</t>
  </si>
  <si>
    <t>（二十一）集中式光伏电站监测平台建设</t>
  </si>
  <si>
    <t>2019.06-2019.12</t>
  </si>
  <si>
    <t>用于集中式光伏电站数据采集终端采购、安装。</t>
  </si>
  <si>
    <t>确保集中式电站正常运行，带动700户贫困户稳定增收。</t>
  </si>
  <si>
    <t>（二十二）分布式光伏电站维护项目</t>
  </si>
  <si>
    <t>维修</t>
  </si>
  <si>
    <t>用于全县177户户用式光伏电站维护。</t>
  </si>
  <si>
    <t>确保177户贫困户光伏电站正常运行，促进增收。</t>
  </si>
  <si>
    <t>（二十三）古战镇贫困户“农家乐”建设项目</t>
  </si>
  <si>
    <t>扶持古战镇古战村两户贫困户发展“农家乐”项目，每户补助3万元，共投资6万元。</t>
  </si>
  <si>
    <t>进一步促进贫困户增收</t>
  </si>
  <si>
    <t>（二十四）临潭县2019年高标准农田建设项目</t>
  </si>
  <si>
    <t>2018.07-2020.06</t>
  </si>
  <si>
    <t>冶力关岗沟村，石门乡梁家坡村，王旗镇中寨村、磨沟村，术布乡鹿台子村</t>
  </si>
  <si>
    <t>冶力关镇岗沟村灌区：冶力关镇岗沟村涉及节水灌溉面积7700亩，在冶木河新建地表水取水枢纽1处；提水泵站2座，经一泵站提水至二泵站，设计扬程395.57m；再由二泵站提水至2#水池，设计扬程169.41m；水池3座，自1#水池重力流向3#水池,二泵站前池兼做1#水池。其中压力提水干管长4.11 km,重力流分干管长5.48 km。田间减压水池25座，支管8900m,分支管46530m,毛管60110m。                                      石门乡灌区：本灌区涉及灌溉面积500亩，在洮河一级支流石门河新建取水枢纽1座；新建支渠490.09m；新建暗渠56.65m；渠道清淤1985.36m；暗渠清淤32.67m；渠道修复169.88m。
王旗镇灌区：本灌区涉及灌溉面积1800亩，灌区新建一级斗渠五条，长度分别为：一#斗渠长491.05m；二#斗渠长2316.47m(其中主斗渠长 672.79 m，三条分斗渠分别长2#-1斗渠长642.83m；2#-2斗渠长477.87m；2#-3斗渠长522.98m ) ；三#斗渠长928.65m；四#斗渠长806.22m；五#斗渠长862.71m；新建支渠分水闸5座；新建斗渠分水斗口63个；新建分斗渠分水斗口45个。       
术布乡灌区：本灌区涉及灌溉面积1000亩，术布乡灌区鹿日台子拆除重建取水泵站一座，新建30m³高位蓄水池一座，建控制阀井一座；新建分水阀井一座；新建退水阀井两座；新建引水管道418.65m，新建输水支管208.11m，新建分水闸至1#灌区输水分支管539.22m；新建分水闸至2#灌区分水支管2676.95m；新建1#区毛管总长1424.84m；2#区毛管总长6110.22m。</t>
  </si>
  <si>
    <t>项目工程建成后，将有效缓解灌溉区水资源短缺问题，可提高农作物产量及产品质量，增加产品在市场的竞争力，并提高项目区群众的经济收入，为改善当地群众生产生活、实现精准扶贫、脱贫致富奔小康创造基本条件。</t>
  </si>
  <si>
    <t>（二十五）农产品户内晾晒场及“改圈”项目</t>
  </si>
  <si>
    <t>1、全县2018年脱贫户农产品户内晾晒场及“改圈”项目</t>
  </si>
  <si>
    <t>城关镇2018年脱贫户农产品户内晾晒场及“改圈”项目</t>
  </si>
  <si>
    <t>城关镇57户2018年脱贫户户均补助5000元，用于农产品户内晾晒场及“改圈”项目。</t>
  </si>
  <si>
    <t>便于农产品及时晾晒，防止腐化减产减收。</t>
  </si>
  <si>
    <t>新城镇2018年脱贫户农产品户内晾晒场及“改圈”项目</t>
  </si>
  <si>
    <t>新城镇168户2018年脱贫户户均补助5000元，用于农产品户内晾晒场及“改圈”项目（项目总投资84万元，其余75.7万元由其它渠道解决）。</t>
  </si>
  <si>
    <t>冶力关镇2018年脱贫户农产品户内晾晒场及“改圈”项目</t>
  </si>
  <si>
    <t>冶力关镇51户2018年脱贫户户均补助5000元，用于农产品户内晾晒场及“改圈”项目。</t>
  </si>
  <si>
    <t>古战镇2018年脱贫户农产品户内晾晒场及“改圈”项目</t>
  </si>
  <si>
    <t>古战镇50户2018年脱贫户户均补助5000元，用于农产品户内晾晒场及“改圈”项目。</t>
  </si>
  <si>
    <t>术布乡2018年脱贫户农产品户内晾晒场及“改圈”项目</t>
  </si>
  <si>
    <t>术布乡2户2018年脱贫户户均补助5000元，用于农产品户内晾晒场及“改圈”项目。</t>
  </si>
  <si>
    <t>八角镇2018年脱贫户农产品户内晾晒场及“改圈”项目</t>
  </si>
  <si>
    <t>八角镇69户2018年脱贫户户均补助5000元，用于农产品户内晾晒场及“改圈”项目。</t>
  </si>
  <si>
    <t>羊沙镇2018年脱贫户农产品户内晾晒场及“改圈”项目</t>
  </si>
  <si>
    <t>羊沙镇53户2018年脱贫户户均补助5000元，用于农产品户内晾晒场及“改圈”项目。</t>
  </si>
  <si>
    <t>石门乡2018年脱贫户农产品户内晾晒场及“改圈”项目</t>
  </si>
  <si>
    <t>石门乡33户2018年脱贫户户均补助5000元，用于农产品户内晾晒场及“改圈”项目。</t>
  </si>
  <si>
    <t>三岔乡2018年脱贫户农产品户内晾晒场及“改圈”项目</t>
  </si>
  <si>
    <t>三岔乡6户2018年脱贫户户均补助5000元，用于农产品户内晾晒场及“改圈”项目。</t>
  </si>
  <si>
    <t>洮滨镇2018年脱贫户农产品户内晾晒场及“改圈”项目</t>
  </si>
  <si>
    <t>洮滨镇104户2018年脱贫户户均补助5000元，用于农产品户内晾晒场及“改圈”项目。</t>
  </si>
  <si>
    <t>店子镇2018年脱贫户农产品户内晾晒场及“改圈”项目</t>
  </si>
  <si>
    <t>店子镇24户2018年脱贫户户均补助5000元，用于农产品户内晾晒场及“改圈”项目。</t>
  </si>
  <si>
    <t>流顺镇2018年脱贫户农产品户内晾晒场及“改圈”项目</t>
  </si>
  <si>
    <t>流顺镇121户2018年脱贫户户均补助5000元，用于农产品户内晾晒场及“改圈”项目。</t>
  </si>
  <si>
    <t>羊永镇2018年脱贫户农产品户内晾晒场及“改圈”项目</t>
  </si>
  <si>
    <t>羊永镇95户2018年脱贫户户均补助5000元，用于农产品户内晾晒场及“改圈”项目。</t>
  </si>
  <si>
    <t>长川乡2018年脱贫户农产品户内晾晒场及“改圈”项目</t>
  </si>
  <si>
    <t>长川乡80户2018年脱贫户户均补助5000元，用于农产品户内晾晒场及“改圈”项目。</t>
  </si>
  <si>
    <t>2、剩余贫困户农产品户内晾晒场及“改圈”项目</t>
  </si>
  <si>
    <t>店子镇剩余贫困户农产品户内晾晒场及“改圈”项目</t>
  </si>
  <si>
    <t>店子镇108户剩余贫困户户均补助5000元，用于农产品户内晾晒场及“改圈”项目。</t>
  </si>
  <si>
    <t>流顺镇剩余贫困户农产品户内晾晒场及“改圈”项目</t>
  </si>
  <si>
    <t>流顺镇151户剩余贫困户户均补助5000元，用于农产品户内晾晒场及“改圈”项目。</t>
  </si>
  <si>
    <t>羊永镇剩余贫困户农产品户内晾晒场及“改圈”项目</t>
  </si>
  <si>
    <t>羊永镇162户剩余贫困户户均补助5000元，用于农产品户内晾晒场及“改圈”项目。</t>
  </si>
  <si>
    <t>长川乡剩余贫困户农产品户内晾晒场及“改圈”项目</t>
  </si>
  <si>
    <t>长川乡139户剩余贫困户户均补助5000元，用于农产品户内晾晒场及“改圈”项目。</t>
  </si>
  <si>
    <t>八角镇剩余贫困户农产品户内晾晒场及“改圈”项目</t>
  </si>
  <si>
    <t>八角镇124户剩余贫困户户均补助5000元，用于农产品户内晾晒场及“改圈”项目。</t>
  </si>
  <si>
    <t>城关镇剩余贫困户农产品户内晾晒场及“改圈”项目</t>
  </si>
  <si>
    <t>城关镇19户剩余贫困户户均补助5000元，用于农产品户内晾晒场及“改圈”项目</t>
  </si>
  <si>
    <t>新城镇剩余贫困户农产品户内晾晒场及“改圈”项目</t>
  </si>
  <si>
    <t>新城镇334户剩余贫困户户均补助5000元，用于农产品户内晾晒场及“改圈”项目</t>
  </si>
  <si>
    <t>冶力关镇剩余贫困户农产品户内晾晒场及“改圈”项目</t>
  </si>
  <si>
    <t>冶力关镇45户剩余贫困户户均补助5000元，用于农产品户内晾晒场及“改圈”项目</t>
  </si>
  <si>
    <t>古战镇剩余贫困户农产品户内晾晒场及“改圈”项目</t>
  </si>
  <si>
    <t>古战镇252户剩余贫困户户均补助5000元，用于农产品户内晾晒场及“改圈”项目</t>
  </si>
  <si>
    <t>术布乡剩余贫困户农产品户内晾晒场及“改圈”项目</t>
  </si>
  <si>
    <t>术布乡6户剩余贫困户户均补助5000元，用于农产品户内晾晒场及“改圈”项目(项目总投资3万元，其余0.4万元由2019年贫困户特色增收产业培育资金结余资金解决)</t>
  </si>
  <si>
    <t>羊沙镇剩余贫困户农产品户内晾晒场及“改圈”项目</t>
  </si>
  <si>
    <t>羊沙镇108户剩余贫困户户均补助5000元，用于农产品户内晾晒场及“改圈”项目</t>
  </si>
  <si>
    <t>石门乡剩余贫困户农产品户内晾晒场及“改圈”项目</t>
  </si>
  <si>
    <t>石门乡67户剩余贫困户户均补助5000元，用于农产品户内晾晒场及“改圈”项目</t>
  </si>
  <si>
    <t>三岔乡剩余贫困户农产品户内晾晒场及“改圈”项目</t>
  </si>
  <si>
    <t>三岔乡18户剩余贫困户户均补助5000元，用于农产品户内晾晒场及“改圈”项目</t>
  </si>
  <si>
    <t>洮滨镇剩余贫困户农产品户内晾晒场及“改圈”项目</t>
  </si>
  <si>
    <t>洮滨镇246户剩余贫困户户均补助5000元，用于农产品户内晾晒场及“改圈”项目</t>
  </si>
  <si>
    <t>流顺镇2016年脱贫户农产品户内晾晒场及“改圈”项目</t>
  </si>
  <si>
    <t>流顺镇84户2016年脱贫户户均补助5000元，用于农产品户内晾晒场及“改圈”项目。</t>
  </si>
  <si>
    <t>3、全县2016年脱贫户农产品户内晾晒场及“改圈”项目</t>
  </si>
  <si>
    <t>城关镇2016年脱贫户农产品户内晾晒场及“改圈”项目</t>
  </si>
  <si>
    <t>城关镇29户2016年脱贫户户均补助5000元，用于农产品户内晾晒场及“改圈”项目。</t>
  </si>
  <si>
    <t>冶力关镇2016年脱贫户农产品户内晾晒场及“改圈”项目</t>
  </si>
  <si>
    <t>冶力关镇102户2016年脱贫户户均补助5000元，用于农产品户内晾晒场及“改圈”项目。</t>
  </si>
  <si>
    <t>古战镇2016年脱贫户农产品户内晾晒场及“改圈”项目</t>
  </si>
  <si>
    <t>古战镇26户2016年脱贫户户均补助5000元，用于农产品户内晾晒场及“改圈”项目。</t>
  </si>
  <si>
    <t>术布乡2016年脱贫户农产品户内晾晒场及“改圈”项目</t>
  </si>
  <si>
    <t>术布乡2户2016年脱贫户户均补助5000元，用于农产品户内晾晒场及“改圈”项目。</t>
  </si>
  <si>
    <t>八角镇2016年脱贫户农产品户内晾晒场及“改圈”项目</t>
  </si>
  <si>
    <t>八角镇14户2016年脱贫户户均补助5000元，用于农产品户内晾晒场及“改圈”项目。</t>
  </si>
  <si>
    <t>羊沙镇2016年脱贫户农产品户内晾晒场及“改圈”项目</t>
  </si>
  <si>
    <t>羊沙镇77户2016年脱贫户户均补助5000元，用于农产品户内晾晒场及“改圈”项目。</t>
  </si>
  <si>
    <t>羊永镇2016年脱贫户农产品户内晾晒场及“改圈”项目</t>
  </si>
  <si>
    <t>羊永镇66户2016年脱贫户户均补助5000元，用于农产品户内晾晒场及“改圈”项目。</t>
  </si>
  <si>
    <t>4、新城镇2018年脱贫户农产品户内晾晒场及“改圈”项目</t>
  </si>
  <si>
    <t>新城镇168户2018年脱贫户户均补助5000元，用于农产品户内晾晒场及“改圈”项目（项目总投资84万元，其余8.3万元已由2019年第二批财政专项扶贫资金解决）。</t>
  </si>
  <si>
    <t>5、术布乡牙关村集中式农产品晾晒场</t>
  </si>
  <si>
    <t>续建</t>
  </si>
  <si>
    <t>术布乡牙关村修建集中式农产品晾晒场1230平方米。</t>
  </si>
  <si>
    <t>二、农村基础设施建设</t>
  </si>
  <si>
    <t>（一）村社道路硬化项目</t>
  </si>
  <si>
    <t>临潭县石门乡扎浪沟村牙儿山社社道硬化建设工程</t>
  </si>
  <si>
    <t>硬化社道1.57公里，挖方3451.2m³,填方1409.4m³，面层6734㎡,错车道60m，盖板涵1道，护栏892m，标志牌4块。</t>
  </si>
  <si>
    <t>改善安全出行条件与居住地周边环境。</t>
  </si>
  <si>
    <t>临潭县石门乡大桥关村立洛社社道硬化建设工程</t>
  </si>
  <si>
    <t>硬化社道0.72公里，挖方2621.9m³,填方1019.2m³，边沟590m，面层2695㎡,护栏720m，标志牌2块。</t>
  </si>
  <si>
    <t>临潭县新城镇晏家堡村社道硬化建设工程</t>
  </si>
  <si>
    <t>挖方2618.9m³，填方635.8m³，边沟1123m,面层5147㎡，错车道20m，标志牌3块。</t>
  </si>
  <si>
    <t>临潭县长川乡木地坡村汪槐至大寺坡道路硬化建设工程</t>
  </si>
  <si>
    <t>硬化社道1.31公里，挖方2845.2m³,填方339.3m³，边沟1300m，面层5345㎡,错车道40m,盖板涵3道，护栏68m。</t>
  </si>
  <si>
    <t>临潭县流顺镇丁家堡村路毛湾社社道硬化建设工程</t>
  </si>
  <si>
    <t>硬化社道1.325公里，挖方5555.1m³,填方589m³，挡墙13m，面层5124㎡,过水路面18m，波形钢板护栏284m,标志牌15块。</t>
  </si>
  <si>
    <t>冶力关镇关街村村道硬化建设项目</t>
  </si>
  <si>
    <t>硬化村道2500㎡，修建边沟加盖板610m，护坡15m。</t>
  </si>
  <si>
    <t>临潭县流顺镇丁家堡村红山社社道硬化建设工程</t>
  </si>
  <si>
    <t>硬化社道1.926公里,挖方2591.1m³,填方2427.1m³，面层7146㎡,过水路面15m,护栏676m，标志牌10块，道口标柱16个。</t>
  </si>
  <si>
    <t>临潭县王旗镇陈庄村张家沟社社道硬化建设工程</t>
  </si>
  <si>
    <t>硬化社道0.442公里,挖方727.5m³，填方183m³，面层1660㎡，过水路面10m，标志牌6块，减速带3.5m</t>
  </si>
  <si>
    <t>临潭县羊沙镇秋峪村浪古社社道硬化、巷道硬化建设工程</t>
  </si>
  <si>
    <t>硬化社道4公里,挖方8647m³,填方5135.5m³，边沟3510m，找平层15611㎡，基层15611㎡，面层15611㎡,错车道200m,波纹管14道，B级砼护栏770m,护栏2872m，标志牌33块，凸面镜1个</t>
  </si>
  <si>
    <t>临潭县冶力关镇池沟村下庄社村道硬化建设项目</t>
  </si>
  <si>
    <t>硬化社道0.872公里,挖方81.3m³，排水管432m,跌水井20座,面层3632㎡</t>
  </si>
  <si>
    <t>临潭县八角镇中寨村寺沟社社道硬化建设工程</t>
  </si>
  <si>
    <t>硬化社道1.53公里，挖方5118.75m3，填方257.3m3，,面层6300㎡,错车道40，护栏560m，标志牌6块</t>
  </si>
  <si>
    <t>补齐基础设施短板，确保贫困村道路安全畅通</t>
  </si>
  <si>
    <t>临潭县石门乡罗卜沟村台儿社-汪家庄社社道硬化建设工程</t>
  </si>
  <si>
    <t>硬化社道2.724公里，挖方6372.3m3,填方3450.7m3，边沟80m,面层10270m2,错车道2处，圆管涵涵4道，护栏1200m,标志牌22块,减速带3.5m</t>
  </si>
  <si>
    <t>临潭县羊永镇太平村社道硬化建设工程</t>
  </si>
  <si>
    <t>硬化社道0.423公里，挖方692.3m3,填方169.4m3，边沟443m,面层1964m2,标志牌4块，减速带7m</t>
  </si>
  <si>
    <t>流顺镇上寨村寺下社村道硬化建设项目</t>
  </si>
  <si>
    <t>新建护路护坡165米372立方米，水渠49米</t>
  </si>
  <si>
    <t>新城镇东山村村道硬化项目</t>
  </si>
  <si>
    <t>新城镇东山村村道硬化2936平方米。</t>
  </si>
  <si>
    <t>石门乡农村道路毁坏修复建设项目</t>
  </si>
  <si>
    <t>维修水毁道路360米。</t>
  </si>
  <si>
    <t>八角镇八度村上滩社道路维修项目</t>
  </si>
  <si>
    <t>维修上滩社通社道路780米以奖代补资金。</t>
  </si>
  <si>
    <t>冶力关洪家村至后石滩硬化续建项目</t>
  </si>
  <si>
    <t>冶力关洪家村至后石滩硬化续建项目500平方米。</t>
  </si>
  <si>
    <t>临潭县石门乡占旗河村占旗山社社道硬化建设工程</t>
  </si>
  <si>
    <t>挖方2291m3,填方459.7m3,边沟1000m,边沟盖板29m，过水管4m,面层3725m2,错车道40m，盖板涵1道，护栏580m,标志牌4块</t>
  </si>
  <si>
    <t>新城镇丁家山村通社道路建设项目</t>
  </si>
  <si>
    <t>硬化丁家山村何家山社通社道路1.243公里。挖方2032.9m³，填方1693.6m³，边沟764m,边沟盖板18m,过水管23m,面层4588㎡，错车道40m,波纹管2道，护栏680m,标志牌7块，减速带3.5m</t>
  </si>
  <si>
    <r>
      <rPr>
        <sz val="10"/>
        <color theme="1"/>
        <rFont val="宋体"/>
        <charset val="134"/>
      </rPr>
      <t>临潭县石门乡草山村草山社泉嘴</t>
    </r>
    <r>
      <rPr>
        <sz val="10"/>
        <color indexed="8"/>
        <rFont val="Tahoma"/>
        <charset val="134"/>
      </rPr>
      <t>-</t>
    </r>
    <r>
      <rPr>
        <sz val="10"/>
        <color theme="1"/>
        <rFont val="宋体"/>
        <charset val="134"/>
      </rPr>
      <t>下庄入社道路硬化建设工程</t>
    </r>
  </si>
  <si>
    <t>硬化社道0.43公里，挖方4050.1m³,填方892.8m³，挡墙15m,面层1695㎡,护栏100m，标志牌2块,减速带17.5m</t>
  </si>
  <si>
    <t>临潭县石门乡三旦沟村河滩社社道硬化建设工程</t>
  </si>
  <si>
    <t>硬化社道0.32公里，挖方3667.8m³,填方304.2m³，面层1225㎡,错车道20m，护栏200m，标志牌4块，减速带14m</t>
  </si>
  <si>
    <t>临潭县王旗镇草场门下社主干道至禾阴便民桥硬化村道建设工程</t>
  </si>
  <si>
    <t>硬化社道0.092公里，面层 477㎡</t>
  </si>
  <si>
    <t>王旗镇草场门村村社道路硬化</t>
  </si>
  <si>
    <t>草场门村村社道路硬化160平方米，投资2.4万元</t>
  </si>
  <si>
    <t>发改局</t>
  </si>
  <si>
    <t>王旗镇立新村鱼古千马社村社道路硬化</t>
  </si>
  <si>
    <t>立新村鱼古千马社村社道路硬化1900平方米，投资26.6万元；</t>
  </si>
  <si>
    <t>王旗镇陈旗村岳家磨社村社道路硬化</t>
  </si>
  <si>
    <t>陈旗村岳家磨社村社道路硬化200平方米，投资3万元</t>
  </si>
  <si>
    <t>王旗镇立新村牌路社村社道路硬化</t>
  </si>
  <si>
    <t>立新村牌路社村社道路硬化400平方米，护路护坡123立方米，投资11.5万元</t>
  </si>
  <si>
    <t>王旗镇陈庄村上南山、下南山、哈尕路村社道路硬化</t>
  </si>
  <si>
    <t>陈庄村上南山、下南山、哈尕路村社道路硬化11268.69平方米，投资180.5万元</t>
  </si>
  <si>
    <t>王旗镇立新村谢台湾社村社道路硬化</t>
  </si>
  <si>
    <t>立新村谢台湾社村社道路硬化895平方米，投资13.54万元</t>
  </si>
  <si>
    <t>陈店路K3+000-李岐山公路建设工程</t>
  </si>
  <si>
    <t>改建</t>
  </si>
  <si>
    <t>增加灌缝工程2km。</t>
  </si>
  <si>
    <t>改善群众出行条件</t>
  </si>
  <si>
    <t>交通局</t>
  </si>
  <si>
    <t>新城镇S311K253+700-端阳沟村公路建设工程</t>
  </si>
  <si>
    <t>端阳沟村</t>
  </si>
  <si>
    <t>增加边沟600m,边沟涵长10m，路面改为在原水泥路面上加铺沥青油毡后，加铺水泥混凝土面层</t>
  </si>
  <si>
    <t>改善路况</t>
  </si>
  <si>
    <t>八角镇莲花山景区公路K0+550-牙布山村公路建设工程</t>
  </si>
  <si>
    <t>增加混凝土路面650㎡，防护挡墙67m</t>
  </si>
  <si>
    <t>新城镇S306K305+900-吴家沟村公路建设工程</t>
  </si>
  <si>
    <t>吴家沟村</t>
  </si>
  <si>
    <t>增加210m的路面，涵洞3道，边沟涵长6.5m，7m长的桥面铺装</t>
  </si>
  <si>
    <t>羊永镇S306K333+800-李岗村公路建设工程</t>
  </si>
  <si>
    <t>李岗村</t>
  </si>
  <si>
    <t>挖除原路面重铺1.5km</t>
  </si>
  <si>
    <t>长川乡S306K338+900-阳升村公路建设工程</t>
  </si>
  <si>
    <t>阳升村</t>
  </si>
  <si>
    <t>增加边沟长1520m，边沟涵长13m，软基处理200m，路面挖除重铺690m</t>
  </si>
  <si>
    <t>店子镇贫困村公路及巷道硬化工程</t>
  </si>
  <si>
    <t>长3.764km路面硬化，排水工程长534m</t>
  </si>
  <si>
    <t>布乡术亦子多村亦子多社和东山那社硬化工程</t>
  </si>
  <si>
    <t>亦子多村</t>
  </si>
  <si>
    <t>长0.434km</t>
  </si>
  <si>
    <t>王旗镇陈庄村道路硬化项目</t>
  </si>
  <si>
    <t>2019.08-2020.06</t>
  </si>
  <si>
    <t>硬化道路120米</t>
  </si>
  <si>
    <t>（二）巷道硬化项目</t>
  </si>
  <si>
    <t>临潭县八角镇中寨村寺沟社社巷道硬化建设工程</t>
  </si>
  <si>
    <t>硬化巷道0.295公里，面层 1092㎡</t>
  </si>
  <si>
    <t>临潭县城关镇西庄子村达子沟、杨家桥村巷道硬化建设工程</t>
  </si>
  <si>
    <t>硬化巷道0.508公里，总长0.508km,面层1539㎡</t>
  </si>
  <si>
    <t>临潭县城关镇巷道硬化建设工程</t>
  </si>
  <si>
    <t>硬化巷道2.181公里，过水管22m,挡墙40m,面层8889㎡，雨水井124座，</t>
  </si>
  <si>
    <t>临潭县店子镇戚旗村巷道硬化建设工程</t>
  </si>
  <si>
    <t>硬化巷道1.325公里，边沟979m,边沟盖板60m，过水管23m,面层4778m2</t>
  </si>
  <si>
    <t>临潭县古战镇卡勺卡村巷道硬化建设工程</t>
  </si>
  <si>
    <t>硬化巷道1.853公里，卡勺卡村巷道硬化1.853公里层5502.25㎡</t>
  </si>
  <si>
    <t>古战镇甘尼村上、下社巷道硬化项目</t>
  </si>
  <si>
    <r>
      <rPr>
        <sz val="10"/>
        <rFont val="宋体"/>
        <charset val="134"/>
      </rPr>
      <t>硬化巷道1.269公里，砂砾换填45.5m</t>
    </r>
    <r>
      <rPr>
        <vertAlign val="superscript"/>
        <sz val="10"/>
        <rFont val="宋体"/>
        <charset val="134"/>
      </rPr>
      <t xml:space="preserve">3 </t>
    </r>
    <r>
      <rPr>
        <sz val="10"/>
        <rFont val="宋体"/>
        <charset val="134"/>
      </rPr>
      <t>,</t>
    </r>
    <r>
      <rPr>
        <vertAlign val="superscript"/>
        <sz val="10"/>
        <rFont val="宋体"/>
        <charset val="134"/>
      </rPr>
      <t xml:space="preserve"> </t>
    </r>
    <r>
      <rPr>
        <sz val="10"/>
        <rFont val="宋体"/>
        <charset val="134"/>
      </rPr>
      <t>面层3972.1m</t>
    </r>
    <r>
      <rPr>
        <vertAlign val="superscript"/>
        <sz val="10"/>
        <rFont val="宋体"/>
        <charset val="134"/>
      </rPr>
      <t>2</t>
    </r>
    <r>
      <rPr>
        <sz val="10"/>
        <rFont val="宋体"/>
        <charset val="134"/>
      </rPr>
      <t>,波纹管6m/1道</t>
    </r>
  </si>
  <si>
    <t>临潭县流顺镇（八仁村、汪家咀村）巷道硬化建设工程</t>
  </si>
  <si>
    <t>总长2.649km,拆除旧混凝土结构110m³,边沟35m,挡墙10m，面层8384m2，过水路面20m，波纹管涵39.5m/3道</t>
  </si>
  <si>
    <t>临潭县流顺镇汪家咀村巷道硬化建设工程</t>
  </si>
  <si>
    <t>总长3.159km,面层11675.820m²,挖除旧路面9097.378m³,边沟1692m,盖板1559m，过水管39m,挡墙55m，</t>
  </si>
  <si>
    <t>临潭县术布乡亦子多村巷道硬化建设工程</t>
  </si>
  <si>
    <r>
      <rPr>
        <sz val="10"/>
        <rFont val="宋体"/>
        <charset val="134"/>
      </rPr>
      <t>硬化巷道0.504公里，挖除旧路面699m²,硬化面层1884m</t>
    </r>
    <r>
      <rPr>
        <vertAlign val="superscript"/>
        <sz val="10"/>
        <rFont val="宋体"/>
        <charset val="134"/>
      </rPr>
      <t>2</t>
    </r>
  </si>
  <si>
    <t>临潭县洮滨镇(郑旗村、上川至房子、上川村)巷道硬化建设工程</t>
  </si>
  <si>
    <t>硬化巷道0.348公里，面层1382㎡,盖板涵2道</t>
  </si>
  <si>
    <t>临潭县新城镇哈尕滩村巷道硬化建设工程</t>
  </si>
  <si>
    <t>硬化巷道3.118公里，边沟189m,过水管4m,面层11539㎡</t>
  </si>
  <si>
    <t>新城镇端阳沟村巷道硬化工程</t>
  </si>
  <si>
    <t>硬化贫困村巷道1.894公里，挖除旧路面6294m²,雨水井186座,过水管22m,面层7030㎡，1-4.0m盖板明涵5m/1</t>
  </si>
  <si>
    <t>新城镇东山村巷道硬化工程</t>
  </si>
  <si>
    <t>硬化贫困村巷道1.5公里，边沟3510m,过水管17m,面层15611㎡，错车道200m/10m,1-1m镀锌钢波纹管涵14道，波形钢护栏2872m,钢筋混凝土防撞护栏282.590m³,标志牌33块，凸面镜1块</t>
  </si>
  <si>
    <t>临潭县羊沙镇尕岗山社巷道硬化建设工程</t>
  </si>
  <si>
    <t>硬化巷道0.802公里，边沟215m，盖板79m，面层2244m2</t>
  </si>
  <si>
    <t>临潭县羊沙镇白土坡村（一 二 三）社巷道硬化建设工程</t>
  </si>
  <si>
    <r>
      <rPr>
        <sz val="10"/>
        <rFont val="宋体"/>
        <charset val="134"/>
      </rPr>
      <t>硬化巷道4.024公里，排水渠431m，排洪渠盖板4m，面层11266m</t>
    </r>
    <r>
      <rPr>
        <vertAlign val="superscript"/>
        <sz val="10"/>
        <rFont val="宋体"/>
        <charset val="134"/>
      </rPr>
      <t>2</t>
    </r>
    <r>
      <rPr>
        <sz val="10"/>
        <rFont val="宋体"/>
        <charset val="134"/>
      </rPr>
      <t>，过水路面60m</t>
    </r>
  </si>
  <si>
    <t>临潭县羊永镇白土村巷道硬化建设工程</t>
  </si>
  <si>
    <t>硬化巷道1.255公里，面层5113㎡,护栏28m</t>
  </si>
  <si>
    <t>临潭县长川乡下马牌村巷道硬化建设工程</t>
  </si>
  <si>
    <t>硬化巷道0.870公里，边沟620m,边沟盖板24m,过水管4m,面层3142㎡</t>
  </si>
  <si>
    <t>临潭县长川乡（冯旗村、汪槐村）巷道硬化建设工程</t>
  </si>
  <si>
    <t>挡土墙25m，巷道0.12km,面层432m²，拦水带48m</t>
  </si>
  <si>
    <t>临潭县卓洛乡上园子村巷道硬化建设工程</t>
  </si>
  <si>
    <t>硬化巷道0.646公里，面层2754m2，带盖板边沟340m。</t>
  </si>
  <si>
    <t>长川乡千家寨村曼格湾社入户道路硬化项目</t>
  </si>
  <si>
    <t>长川乡千家寨村曼格湾社新修带盖板边沟885米。</t>
  </si>
  <si>
    <t>新城镇丁家山村巷道硬化项目</t>
  </si>
  <si>
    <t>新城镇丁家山村硬化巷道307平方米。</t>
  </si>
  <si>
    <t>冶力关镇堡子村道路硬化项目</t>
  </si>
  <si>
    <t>硬化冶力关镇堡子村小学门前道路1050平方米</t>
  </si>
  <si>
    <t>冶力关洪家村至后石滩道路硬化项目</t>
  </si>
  <si>
    <t>硬化冶力关洪家村至后石滩道路500平方米</t>
  </si>
  <si>
    <t>新城镇下羊房社道路硬化项目</t>
  </si>
  <si>
    <t>新城镇下羊房社道路硬化1926平方米</t>
  </si>
  <si>
    <t>三岔乡斜沟村巷道硬化项目</t>
  </si>
  <si>
    <t>硬化斜沟村斜沟社巷道500平方米。</t>
  </si>
  <si>
    <t>石门乡梁家坡村张家坡社巷道硬化项目</t>
  </si>
  <si>
    <t>硬化张家坡社安家坡点0.6公里。</t>
  </si>
  <si>
    <t>店子镇李岐山村四、五、六社巷道硬化项目</t>
  </si>
  <si>
    <t>硬化店子镇李岐山村四、五、六社巷道1076平方米。</t>
  </si>
  <si>
    <t>长川乡阳升村巷道硬化建设项目</t>
  </si>
  <si>
    <t>硬化巷道2.3公里745平方米，路面均宽3.2米，配套单侧边沟加盖板1.2公里。</t>
  </si>
  <si>
    <t>村级巷道硬化项目</t>
  </si>
  <si>
    <t>2019.03-2019.09</t>
  </si>
  <si>
    <t>韩旗村大山社、马山社硬化道路2.3公里，宽3米；立新村葱花坡社巷道硬化1公里，宽3米</t>
  </si>
  <si>
    <t>王旗镇立新村苏木城社巷道硬化</t>
  </si>
  <si>
    <t>立新村苏木城社硬化巷道2095平方米，投资31.7万元</t>
  </si>
  <si>
    <t>羊沙镇大草滩村西沟社村道硬化项目</t>
  </si>
  <si>
    <t>新建巷道硬化1.95公里、水渠0.5公里、护栏0.45公里、挡墙1300平方米、涵洞1个。</t>
  </si>
  <si>
    <t>新城镇东南沟村巷道硬化建设项目</t>
  </si>
  <si>
    <t>新建巷道硬化7600平方米</t>
  </si>
  <si>
    <t>新城镇张旗村杨家沟社巷道硬化建设项目</t>
  </si>
  <si>
    <t>新建巷道硬化1600㎡。</t>
  </si>
  <si>
    <t>长川乡汪槐村道路硬化项目</t>
  </si>
  <si>
    <t>新建道路硬化380米</t>
  </si>
  <si>
    <t>（三）砂砾路建设项目</t>
  </si>
  <si>
    <t>临潭县石门乡三旦沟村潘家山社社道砂砾路建设工程</t>
  </si>
  <si>
    <t>临潭县石门乡三旦沟村潘家山社社道砂砾路建设工程2.8公里，挖方1864.1m³,填方3650.1m³，面层10894㎡,护栏1840m，标志牌20块</t>
  </si>
  <si>
    <t>解决群众农产品输出和出行难的问题。</t>
  </si>
  <si>
    <t>临潭县石门乡元里村韩家山社社道砂砾路建设工程</t>
  </si>
  <si>
    <t>挖方4380.5m³,填方2634.5m³,面层11332㎡,错车道40m,盖板涵1道，护栏956m</t>
  </si>
  <si>
    <t>临潭县石门乡大河桥村大河桥社-沙路社砂砾路建设工程</t>
  </si>
  <si>
    <t>临潭县石门乡大河桥村大河桥社-沙路社砂砾路建设工程2.518公里，挖方16318.9m³,填方12027.4m³，边沟1500m，面层9910㎡,错车道20m，盖板涵2道，B级砼护栏67m，护栏192m，标志牌18块，道口标柱4个，凸面镜5块</t>
  </si>
  <si>
    <t>临潭县石门乡大河桥村大河桥社-羊娥社-足古路社社道砂砾路建设工程</t>
  </si>
  <si>
    <t>临潭县石门乡大河桥村大河桥社-羊娥社-足古路社社道砂砾路建设工程3.409公里，挖方5840.7m³,填方4745.9m³，过水管13m，面层13569㎡,护栏1684m，标志牌28块</t>
  </si>
  <si>
    <t>临潭县石门乡草山村东山社-禾驼社砂砾路建设工程</t>
  </si>
  <si>
    <t>临潭县石门乡草山村东山社-禾驼社砂砾路建设工程1.63公里，挖方11021.8m³,填方1547.8m³，台背处理7.56m³，边沟780m，面层6218㎡,过水路面20m,盖板涵1道，B级砼护栏25m,护栏1248m,标志牌12块，道口标柱4个，凸面镜1块</t>
  </si>
  <si>
    <t>临潭县王旗乡立新村苏木城社社道砂砾路建设工程</t>
  </si>
  <si>
    <t>临潭县王旗乡立新村苏木城社社道砂砾路建设工程2.47公里，挖方5206.4m³,填方4958.5m³，边沟2270m，过水管40m，面层9257㎡,错车道40m，波纹管涵5道，B级砼护栏278m，护栏888m，标志牌18块</t>
  </si>
  <si>
    <t>临潭县王旗镇陈庄村上南山社社道砂砾路建设工程</t>
  </si>
  <si>
    <t>临潭县王旗镇陈庄村上南山社社道砂砾路建设工程1.39公里，挖方2628.2m³,填方810.9m³，边沟1390m，面层5173㎡,错车道40m，护栏460m，标志牌4个</t>
  </si>
  <si>
    <t>临潭县王旗镇陈庄村下南山社社道砂砾路建设工程</t>
  </si>
  <si>
    <t>临潭县王旗镇陈庄村下南山社社道砂砾路建设工程1.66公里，挖方3718m³,填方409.8m³，边沟1440m，面层6209㎡,错车道40m，护栏1260m，标志牌4个</t>
  </si>
  <si>
    <t>临潭县王旗镇陈庄村安家山社社道砂砾路建设工程</t>
  </si>
  <si>
    <t>临潭县王旗镇陈庄村安家山社社道砂砾路建设工程0.823公里，挖方1031.8m³，填方275.4m³，面层3093㎡，错车道20m，过水路面5m,护栏476m,标志牌7块。</t>
  </si>
  <si>
    <t>临潭县石门乡草山村禾驼社-二条岭砂砾路建设工程</t>
  </si>
  <si>
    <t>临潭县石门乡草山村禾驼社-二条岭砂砾路建设工程3.91公里，挖方27273.2m³,填方14794.1m³，软土处理320m³,涵侧路基处理84.84m³，边沟3490m,过水管6m,面层15334m²,盖板涵11道，B级砼护栏160m,护栏1780m,标志牌14块,道口标柱4个</t>
  </si>
  <si>
    <t>临潭县石门乡草山村苏古社-大阳坡社砂砾路建设工程</t>
  </si>
  <si>
    <t>临潭县石门乡草山村苏古社-大阳坡社砂砾路建设工程3.18公里，挖方18409.4m³,填方12872.7m³，边沟3055m,面层12435㎡,盖板涵9道，护栏1330m,标志牌22块</t>
  </si>
  <si>
    <t>临潭县石门乡扎浪沟村桦林坡社社道砂砾路建设工程</t>
  </si>
  <si>
    <t>临潭县石门乡扎浪沟村桦林坡社社道砂砾路建设工程1.12公里，挖方2813.1m³,填方1281.2m³，砂砾面层4334㎡,错车道20m,B级砼护栏260m,护栏760m,标志牌4块</t>
  </si>
  <si>
    <t>临潭县石门乡大河桥村陡沟社社道砂砾路建设工程</t>
  </si>
  <si>
    <t>临潭县石门乡大河桥村陡沟社社道砂砾路建设工程1.674公里，挖方2679.8m³,填方3135.7m³，面层6562㎡,圆管涵2道,护栏700m，标志牌8块</t>
  </si>
  <si>
    <t>临潭县石门乡占旗河村庙山社社道砂砾路建设工程</t>
  </si>
  <si>
    <t>临潭县石门乡占旗河村庙山社社道砂砾路建设工程0.76公里，挖方1038.8m³,填方761.7m³,面层2932㎡,错车道20m,盖板涵2道，标志牌6块，护栏652m</t>
  </si>
  <si>
    <t>临潭县王旗镇陈庄村哈尕路社社道砂砾路建设工程</t>
  </si>
  <si>
    <t>临潭县王旗镇陈庄村哈尕路社社道砂砾路建设工程1.05公里，挖方681.9m³，填方796.7m³，边沟1050m,边沟盖板6m,面层3921㎡，护栏520m，标志牌6块</t>
  </si>
  <si>
    <t>临潭县王旗镇立新村谢台湾社社道砂砾路建设工程</t>
  </si>
  <si>
    <t>新建砂砾路0.535公里，挖方764.8m³，填方67.3m³，面层2007㎡，过水路面10m，护栏352m，标志牌2块。</t>
  </si>
  <si>
    <t>改善安全出行条件与农产品输出条件。</t>
  </si>
  <si>
    <t>临潭县石门乡三旦沟村三旦社社道砂砾路建设工程</t>
  </si>
  <si>
    <t>新建砂砾路1.45公里，挖方3384.2m³，填方3108m³，面层5778㎡,标志牌6块。</t>
  </si>
  <si>
    <t>临潭县王旗镇陈庄村拉直湾社社道砂砾路建设工程</t>
  </si>
  <si>
    <t>新建砂砾路1.526公里，挖方2933.1m³，填方2058.5m³，边沟123m，过水管12m,面层5970㎡,过水路面10m,护栏730m，标志牌6块。</t>
  </si>
  <si>
    <t>临潭县石门乡元里村拉尕城社社道砂砾路建设工程</t>
  </si>
  <si>
    <t>挖方9375.6m³,填方1223.2m³,面层15615㎡,错车道80m,盖板涵2道，护栏2460m，圆管涵1道。</t>
  </si>
  <si>
    <t>临潭县石门乡扎浪沟村哇咋社社道砂砾路建设工程</t>
  </si>
  <si>
    <t>挖方3210.8m³,填方6831.8m³,面层5174㎡,错车道40m，盖板涵3道，护栏908m。</t>
  </si>
  <si>
    <t>临潭县石门乡石门口村元华沟社社道砂砾路建设工程</t>
  </si>
  <si>
    <t>挖方5193.2m³,填方4263.1m³，边沟2990m,过水管4m,面层13283㎡,错车道100m,盖板涵2道，标志牌10块，护栏1740m,内挡墙120m,波纹管涵10m。</t>
  </si>
  <si>
    <t>临潭县王旗镇巴杰村社道砂砾路建设工程</t>
  </si>
  <si>
    <t>新建砂砾路1.92公里，挖方1034.8m³,填方2552.2m³,面层7403㎡,盖板涵1道，标志牌8块，护栏1340m。</t>
  </si>
  <si>
    <t>临潭县王旗镇马旗村社道砂砾路建设工程</t>
  </si>
  <si>
    <t>新建砂砾路6.02公里，挖方11214m³,填方4127.6m³,软土处理1360m³，边沟340m,过水管8m,面层23236㎡,错车道60m,圆管涵1道，盖板涵9道，标志牌26块，护栏508m。</t>
  </si>
  <si>
    <t>临潭县王旗镇王家坟村社道砂砾路建设工程</t>
  </si>
  <si>
    <t>新建砂砾路1.64公里，挖方3528.9m³，填方886.2m³，过水管12m,面层4565㎡，护栏1308m,标志牌8块。</t>
  </si>
  <si>
    <t>临潭县王旗镇陈旗村社道砂砾路建设工程</t>
  </si>
  <si>
    <t>新建砂砾路4.285公里，挖方7745.1m³，填方2551.7m³，边沟3646m,边沟盖板77m,过水管79m,路肩墙7m,面层16401㎡，错车道220m,波纹管涵4道，B级砼护栏1200m,护栏2054m,标志牌26块，凸面镜6块，道口标柱2个。</t>
  </si>
  <si>
    <t>临潭县八角镇牙布山村巷道铺设砂砾路项目</t>
  </si>
  <si>
    <t>新建砂砾路1.599公里，挖方4160.8m³，填方4080.2m³，边沟1124m,边沟涵25m,过水管26m,内挡墙15m,面层6557㎡，错车道20m,B级砼护栏30m,护栏1184m,标志牌26块，道口标柱12个。</t>
  </si>
  <si>
    <t>临潭县王旗镇立新村闫家山社社道砂砾路建设工程</t>
  </si>
  <si>
    <t>新建砂砾路1.12公里，挖方1166.6m³，填方888.9m³，边沟1090m,过水管16m,面层4235㎡，错车道60m,波纹管涵2道，B级砼护栏60m,护栏1006m,标志牌13块，道口标柱4个，凸面镜1块。</t>
  </si>
  <si>
    <t>临潭县八角镇牙扎村乔拉尕社至崖底下社砂砾路建设工程</t>
  </si>
  <si>
    <t>新建砂砾路5.47公里，挖方6474.9m³，填方17984.9m³，边沟3950m,边沟涵44m，过水管4m,面层17960㎡，错车道140m,波纹管5道，护栏3232m,标志牌30块，道口标注12个。</t>
  </si>
  <si>
    <t>临潭县冶力关镇洪家庄村后石滩社至下小沟社砂砾路建设项目</t>
  </si>
  <si>
    <t>新建砂砾路0.827公里，挖方2692.7m³，填方4367.5m³，边沟585m,过水管10m,挡土墙90m,面层3128㎡，错车道20m,护栏468m,标志牌6块，道口桩4个，凸面镜1个。</t>
  </si>
  <si>
    <t>临潭县王旗镇陈庄村杨家山社社道砂砾路建设工程</t>
  </si>
  <si>
    <t>新建砂砾路0.6公里，挖方804.7m3,填方727.4m³，过水管10m,面层2253m2,过水路面10m,波纹管涵1道，护栏276m,标志牌4块</t>
  </si>
  <si>
    <t>临潭县羊沙镇白土坡村田间道路砂砾路建设工程</t>
  </si>
  <si>
    <t>砂砾路建设2.58公里，挖方2781.1m³，填方2648.6m³，面层6237㎡，护栏2020m,标志牌15块</t>
  </si>
  <si>
    <t>石门乡大桥关村大桥关社至阳坡顶社砂砾路建设工程防护设施建设项目</t>
  </si>
  <si>
    <t>修建波形护栏1公里，边沟100米。</t>
  </si>
  <si>
    <t>新建护坡300m。</t>
  </si>
  <si>
    <t>（四）便民桥及涵洞建设项目</t>
  </si>
  <si>
    <t>临潭县流顺镇坡丈湾社便民桥项目</t>
  </si>
  <si>
    <t>1-8m钢筋混凝土现浇板桥，桥梁全长14.04m。</t>
  </si>
  <si>
    <t>临潭县石门乡草山村大阳坡社便民桥项目</t>
  </si>
  <si>
    <t>1-8m钢筋混凝土现浇板桥，桥梁全长13.04m。</t>
  </si>
  <si>
    <t>临潭县长川乡冯旗至录目社便民桥项目</t>
  </si>
  <si>
    <t>1-8m钢筋混凝土现浇板桥,桥梁全长14.04m。</t>
  </si>
  <si>
    <t>临潭县店子镇业仁村西正开便民桥项目</t>
  </si>
  <si>
    <t>1-8m钢筋混凝土现浇板桥，桥梁全长9.04m。</t>
  </si>
  <si>
    <t>羊永镇白土村便民桥项目</t>
  </si>
  <si>
    <t>维修加固羊永镇白土村便民桥一座。</t>
  </si>
  <si>
    <t>临潭县流顺镇八仁村便民桥项目</t>
  </si>
  <si>
    <t>1-8m钢筋混凝土现浇矩形板桥，桥梁全长13.04m</t>
  </si>
  <si>
    <t>临潭县新城镇张旗村便民桥项目</t>
  </si>
  <si>
    <t>1-10m钢筋混凝土现浇矩形板桥，桥梁全长11.04m</t>
  </si>
  <si>
    <t>临潭县石门乡三旦沟村1号便民桥项目</t>
  </si>
  <si>
    <t>2-8m钢筋混凝土现浇矩形板桥，桥梁全长21.04m</t>
  </si>
  <si>
    <t>临潭县新城镇李家庄村便民桥项目</t>
  </si>
  <si>
    <t>临潭县新城镇口子下村便民桥项目</t>
  </si>
  <si>
    <t>1-10m钢筋混凝土现浇矩形板桥，桥梁全长16.04m</t>
  </si>
  <si>
    <t>临潭县石门乡萝卜沟村萝卜村社便民桥项目</t>
  </si>
  <si>
    <t>临潭县新城镇丁家山村便民桥项目</t>
  </si>
  <si>
    <t>1-13m钢筋混凝土现浇矩形板桥，桥梁全长18.02m</t>
  </si>
  <si>
    <t>临潭县石门乡三旦沟村2号便民桥项目</t>
  </si>
  <si>
    <t>1-10m钢筋混凝土现浇矩形板桥，桥梁全长15.04m</t>
  </si>
  <si>
    <t>临潭县石门乡萝卜沟村大滩社便民桥项目</t>
  </si>
  <si>
    <t>临潭县石门乡大河桥村陡沟社便民桥项目</t>
  </si>
  <si>
    <t>王旗镇便民桥建设项目</t>
  </si>
  <si>
    <t>1.王家坟村新建桥涵和便民桥各一座投资45万元；
2.立新村大石头滩新建便民桥一座，投资25万元。</t>
  </si>
  <si>
    <t>解决群众行路难及农畜产品输出问题</t>
  </si>
  <si>
    <t>店子镇桥涵工程</t>
  </si>
  <si>
    <t>复合式过水路面1处长20m，4-1m圆管</t>
  </si>
  <si>
    <t>羊永镇白土村便民桥维修及道路维护项目</t>
  </si>
  <si>
    <t>2019.08-20120.06</t>
  </si>
  <si>
    <t>维修便民桥1座及硬化道路</t>
  </si>
  <si>
    <t>（五）小型水利建设项目</t>
  </si>
  <si>
    <t>临潭县冶力关镇边沟硬化及涵洞建设工程</t>
  </si>
  <si>
    <t>修建边沟2134m,急流槽20m,截水墙152m,排洪渠85m,边沟涵16.5m,过水管39m,挡土墙225m,面层327㎡，盖板涵1道，波纹管涵2道。</t>
  </si>
  <si>
    <t>改善安全出行条件与居住地周边环境</t>
  </si>
  <si>
    <t>临潭县羊永镇太平村大庄至业路复合式过水路面建设工程</t>
  </si>
  <si>
    <t>临潭县羊永镇太平村大庄至业路新建复合式过水路面一处</t>
  </si>
  <si>
    <t>流顺镇八仁村河堤建设项目</t>
  </si>
  <si>
    <t>流顺镇八仁村新建河堤1168.83立方米，每立方米补助381.58元。</t>
  </si>
  <si>
    <t>新城镇扁都护村护田河堤建设项目</t>
  </si>
  <si>
    <t>新建护村护田河堤1000米。</t>
  </si>
  <si>
    <t>（六）排水渠项目</t>
  </si>
  <si>
    <t>王旗镇立新村闫家山社排水渠建设</t>
  </si>
  <si>
    <t>新建道路排水渠300米，投资11.1万元</t>
  </si>
  <si>
    <t>王旗镇立新村新建护路排水渠建设</t>
  </si>
  <si>
    <t>立新村新建护路排水渠260米，投资7.02万元</t>
  </si>
  <si>
    <t>王旗镇陈庄村上南山、下南山、哈尕路村社排水渠建设</t>
  </si>
  <si>
    <t>新建道路排水渠1311米，投资56.705万元</t>
  </si>
  <si>
    <t>王旗镇立新村谢台湾社村社排水渠建设</t>
  </si>
  <si>
    <t>新建道路排水渠224米，投资10.08万元</t>
  </si>
  <si>
    <t>王旗镇立新村葱花坡社道路排水渠</t>
  </si>
  <si>
    <t>立新村葱花坡社新建道路排水渠1045米，投资47.055万元；</t>
  </si>
  <si>
    <t>王旗镇立新村苏木城社排水渠</t>
  </si>
  <si>
    <t>修建排水渠199米，投资8.9万元</t>
  </si>
  <si>
    <t>（七）小型护坡水利建设项目</t>
  </si>
  <si>
    <t>临潭县城关镇挡土墙建设项目</t>
  </si>
  <si>
    <t>1、教场村护坡总长8m，高12m，现浇片石仰斜式肩墙；
2、左拉村护坡长120m，高7m，浆砌片仰斜式路肩墙。</t>
  </si>
  <si>
    <t>羊永镇太平村挡墙、白土村排洪渠建设项目</t>
  </si>
  <si>
    <t>挡墙总长131m，排洪渠总长50m。</t>
  </si>
  <si>
    <t>王旗镇草场门村农用便桥项目</t>
  </si>
  <si>
    <t>新建护坡四段100米，边沟50米，砂砾土回填1156立方米。</t>
  </si>
  <si>
    <t>临潭县流顺镇丁家堡村河堤护岸及跌水墙建设工程</t>
  </si>
  <si>
    <t>新建丁家堡村红山社10道跌水墙及消力池，丁家堡村路毛湾社10道跌水墙及消力池，丁家堡村三、四社411m河道护岸。</t>
  </si>
  <si>
    <t>临潭县王旗镇磨沟村灌溉渠项目</t>
  </si>
  <si>
    <t>新修5条矩形灌溉渠，总长1.445km；5m长1-0.5mPE波纹管一根。</t>
  </si>
  <si>
    <t>石门乡占旗河村黑沟自然村河堤建设项目</t>
  </si>
  <si>
    <t>新建河堤1.07公里，左岸河堤长653.98米，右岸河堤长416.06米，谷坊29道，过水路面一处。</t>
  </si>
  <si>
    <t>羊沙镇秋峪村白土坡社护路护坡建设项目</t>
  </si>
  <si>
    <t>新修护路护坡745m</t>
  </si>
  <si>
    <t>新修边沟400m</t>
  </si>
  <si>
    <t>冶力关镇高庄村护路护坡建设项目</t>
  </si>
  <si>
    <t>新建护坡950m³，路面硬化235㎡。</t>
  </si>
  <si>
    <t>长川乡马牌村下马牌自然村排水渠盖板建设项目</t>
  </si>
  <si>
    <t>新建单侧排水渠盖板450米。</t>
  </si>
  <si>
    <t>新城镇西街村河堤护岸建设项目</t>
  </si>
  <si>
    <t>新建河堤护岸560米。</t>
  </si>
  <si>
    <t>王旗镇立新村闫家山社护路护坡建设</t>
  </si>
  <si>
    <t>立新村闫家山社新建护路护坡450立方米，村社道路硬化100平方米，投资21万元</t>
  </si>
  <si>
    <t>王旗镇龙元山村护路护坡建设</t>
  </si>
  <si>
    <t>龙元山村新建护路护坡180立方米，村社道路硬化120平方米，投资10万元；</t>
  </si>
  <si>
    <t>王旗镇大沟门村护路护坡建设</t>
  </si>
  <si>
    <t>大沟门村大沟门社新建护坡90立方米，投资4万元；黑石咀社新建护坡135立方米，投资6万元</t>
  </si>
  <si>
    <t>王旗镇磨沟村邓家湾社护路护坡建设</t>
  </si>
  <si>
    <t>磨沟村邓家湾社新建护路护坡130立方米，投资6万元</t>
  </si>
  <si>
    <t>王旗镇龙元山村围墙建设</t>
  </si>
  <si>
    <t>龙元山村新建村委会围墙30米，投资3万元</t>
  </si>
  <si>
    <t>王旗镇陈庄村护坡及道路硬化等</t>
  </si>
  <si>
    <t>陈庄村新建护坡300立方米，村社道路硬化200平方米，投资16.5万元；维修桥墩一处，投资0.5万元</t>
  </si>
  <si>
    <t>羊沙镇秋峪村冈尕山社护路护坡建设项目</t>
  </si>
  <si>
    <t>新建护坡25米，均高5米。</t>
  </si>
  <si>
    <t>古战镇拉直二社护路护坡建设项目</t>
  </si>
  <si>
    <t>拉直村新建护路护坡1处，总长234米。</t>
  </si>
  <si>
    <t>古战镇拉直一社护路护坡建设项目</t>
  </si>
  <si>
    <t>拉直村新建护路护坡1处，总长113米。</t>
  </si>
  <si>
    <t>流顺镇丁家堡村路马湾社护路护坡建设项目</t>
  </si>
  <si>
    <t>护坡一处，长20米，高6.5米。</t>
  </si>
  <si>
    <t>店子镇戚旗村、岐山村护路护坡项目</t>
  </si>
  <si>
    <t>新建孙家湾社道路护坡长100米；新建岐山村护路护坡长40米，硬化道路长100米。</t>
  </si>
  <si>
    <t>（八）2018年水毁造成新的“畅返不畅”整治项目</t>
  </si>
  <si>
    <t>苏家庄子村路段</t>
  </si>
  <si>
    <t>苏家庄子</t>
  </si>
  <si>
    <t>挖补2.48km</t>
  </si>
  <si>
    <t>新城镇吴家沟村一、二社社道</t>
  </si>
  <si>
    <t>挖补0.63km</t>
  </si>
  <si>
    <t>挖补1.68km</t>
  </si>
  <si>
    <t>西石沟村</t>
  </si>
  <si>
    <t>挖补0.99km</t>
  </si>
  <si>
    <t>挖补1km</t>
  </si>
  <si>
    <t>（九）2019年建制村“畅返不畅”项目</t>
  </si>
  <si>
    <t xml:space="preserve">古战乡古术路K3+580-甘尼村公路建设工程 </t>
  </si>
  <si>
    <t>挖除原路面重铺长170m</t>
  </si>
  <si>
    <t>陈旗-洮砚公路建设工程</t>
  </si>
  <si>
    <t>陈旗村</t>
  </si>
  <si>
    <t>增加涵洞1道，维修涵洞1道，内挡墙长120m</t>
  </si>
  <si>
    <t>流顺乡S306K320+800-眼藏村公路建设工程</t>
  </si>
  <si>
    <t>眼藏村</t>
  </si>
  <si>
    <t>防护长67m</t>
  </si>
  <si>
    <t>石门乡东新公路K69+167-扎浪沟村公路建设工程</t>
  </si>
  <si>
    <t>增加涵洞1道</t>
  </si>
  <si>
    <t>王旗镇草场门村-上沟门村公路建设工程</t>
  </si>
  <si>
    <t>增加2处过水路面，长40m</t>
  </si>
  <si>
    <t>戚旗街道（店子至总寨公路）</t>
  </si>
  <si>
    <t>排水工程长1480m</t>
  </si>
  <si>
    <t>（十）2019年县、乡、村道安全生命防护工程</t>
  </si>
  <si>
    <t>王旗至洮砚桥</t>
  </si>
  <si>
    <t>扩建</t>
  </si>
  <si>
    <t>处置隐患路段11.92km</t>
  </si>
  <si>
    <t>改善沿线群众安全出行条件</t>
  </si>
  <si>
    <t>新城至洮砚桥</t>
  </si>
  <si>
    <t>新城镇，石门乡</t>
  </si>
  <si>
    <t>处置隐患路段31.905km</t>
  </si>
  <si>
    <t>王旗至店子公路</t>
  </si>
  <si>
    <t>王旗镇，店子镇</t>
  </si>
  <si>
    <t>处置隐患路段8.9km</t>
  </si>
  <si>
    <t>总寨至巴杰</t>
  </si>
  <si>
    <t>处置隐患路段11.84km</t>
  </si>
  <si>
    <t>扁都至新堡</t>
  </si>
  <si>
    <t>口子下村、朱旗村、新堡村</t>
  </si>
  <si>
    <t>处置隐患路段6.17km</t>
  </si>
  <si>
    <t>李家庄至王清</t>
  </si>
  <si>
    <t>王清村、肖家沟村、岐山村</t>
  </si>
  <si>
    <t>处置隐患路段5.12km</t>
  </si>
  <si>
    <t>临潭至卓洛公路</t>
  </si>
  <si>
    <t>处置隐患路段4.66km</t>
  </si>
  <si>
    <t>新堡至资堡</t>
  </si>
  <si>
    <t>上堡村</t>
  </si>
  <si>
    <t>处置隐患路段5.96km</t>
  </si>
  <si>
    <t>红花山至东山</t>
  </si>
  <si>
    <t>处置隐患路段4km</t>
  </si>
  <si>
    <t>莲花山景区至牙布山</t>
  </si>
  <si>
    <t>处置隐患路段3.55km</t>
  </si>
  <si>
    <t>甘沟至秋峪</t>
  </si>
  <si>
    <t>处置隐患路段4.67km</t>
  </si>
  <si>
    <t>石门口至拉尕城</t>
  </si>
  <si>
    <t>元里村</t>
  </si>
  <si>
    <t>处置隐患路段14.19km</t>
  </si>
  <si>
    <t>羊沙镇大草滩村生命防护栏</t>
  </si>
  <si>
    <t>标志牌4块、波形护栏1028m</t>
  </si>
  <si>
    <t>改善群众安全出行条件</t>
  </si>
  <si>
    <t>冶力关镇高庄贫困村公路提升工程</t>
  </si>
  <si>
    <t>标志牌14块、波形护栏1676m</t>
  </si>
  <si>
    <t>冶力关镇贫困村公路提升工程</t>
  </si>
  <si>
    <t>标志牌14块、波形护栏3172m</t>
  </si>
  <si>
    <t>（十一）入户人饮项目</t>
  </si>
  <si>
    <t>贫困村入户人饮项目</t>
  </si>
  <si>
    <t>王旗镇台子社</t>
  </si>
  <si>
    <t>解决台子社12户群众饮水问题，需修建20立方米蓄水池一座；提灌一套及管理室，铺设管道600米</t>
  </si>
  <si>
    <t>解决12户安全饮水问题</t>
  </si>
  <si>
    <t>水务局</t>
  </si>
  <si>
    <t>临潭县脱贫攻坚农村饮水安全分散点（第二批）工程</t>
  </si>
  <si>
    <t>提升改造</t>
  </si>
  <si>
    <t>石门乡、羊沙乡、术布
乡、冶力关镇、洮滨镇、王旗镇</t>
  </si>
  <si>
    <t xml:space="preserve">(一)建设规模:工程涉及临潭县石门乡、羊沙乡、术布乡、冶力关镇、洮滨镇、王旗镇等6个乡镇18个行政村34个
自然村1349户5603人，设计供水规模492.86m'/d。
(二)、主要建设内容:本工程共设29处小型集中供水工程，其中有18处小型集中供水工程分别采用独立水源，有3处小型集中供水工程采用6处水源，2处小型集中供水工程设集水池+泵站做水源，3处小型集中供水工程设大口井做水源。本工程共新建集水池26座，大口井3座。高位水池23座，铺设输配水管道总长37771m，其中输水管线21481m，配水管线16290m，布设各种阀门井71座，输水管道跨越沟道1处。
</t>
  </si>
  <si>
    <t>本工程的实施，解决和改善6个乡镇18个行政村34个自然村1349户5603人农村人口的饮水安全问题，其中包括555户建档立卡贫困户2400人贫困人口。</t>
  </si>
  <si>
    <t>县水务局</t>
  </si>
  <si>
    <t>总投798万元，缺口144万元</t>
  </si>
  <si>
    <t>临潭县农村饮水安全水毁重建项目</t>
  </si>
  <si>
    <t>改建、续建</t>
  </si>
  <si>
    <t>术布乡、店子乡、八角镇、新城镇、长川乡、王旗镇、洮滨镇、流顺乡、卓洛乡、石门乡</t>
  </si>
  <si>
    <t>规划内容为新建水源3处，重建水源37处，维修水源3处；新建各类调蓄水池26座，其中200方1座，100m方4座，70房座，50方10座，30方3座，20方4座，15方2座；维修蓄水池7座，其中50方3座，25方4座；敷设各类管道总计37461m，其中De125PE100管3251.8m，De110PE100管5525.3m，De100PE100管692.3m，De75PE100管5386.7m，De63PE100管9298.1m，De50PE100管13307.4m。各自然村供水区日供水规模介于3.2方至276.2方之间，工程等级为IV等小（一）型。</t>
  </si>
  <si>
    <t>解决了临潭县10个乡镇24个行政村41个自然村1325户贫困户5800人贫困人口的饮水安全问题。</t>
  </si>
  <si>
    <t>总投716万元，缺口500万元</t>
  </si>
  <si>
    <t>临潭县新城镇水源补给主管连接项目</t>
  </si>
  <si>
    <t>计划拟建给水主管道6.92km,其中dn110给水主管0.832km, dn160给水主管2.472km , dn180给水主管3.612km。闸阀井20座，10KV架空线路１km，高压配电系统２套，低压配电系统２套，水位自动控制系统１套，提水泵房３座，大功率深水泵３台（套）。穿河防护、穿路路面恢复等。</t>
  </si>
  <si>
    <t xml:space="preserve">本项目建成后,解决5个行政村599户贫困户2439人贫困人口的饮水安全问题
</t>
  </si>
  <si>
    <t>临潭县新城镇支管入户连结项目</t>
  </si>
  <si>
    <t>(1)南门河路拟建dn160给水支管1. 069km。(2)城背后拟建dn50给水支管0. 686km,并增设两台扬程30m的电子增压泵(一用一备)。(3) 晏家堡村拟建dn110给水支管0. 997km。(4)岷合公路南段拟建dn90给水支管0. 462km, dn75给水支管0.954km，dn50 给水支0.227km。(5)新城镇镇区的纬一路、纬二路及岷合公路路段拟建dn110支管9m, dn50 给水支管1. 106km，dn32 居民接户支管8.135km (含3%施工损耗)。本项目共计恢复恢复混凝土路面2.03km，恢复人行道8.45km。</t>
  </si>
  <si>
    <t xml:space="preserve">本项目建成后,解决3个行政村299户贫困户1177人贫困人口的饮水安全问题
</t>
  </si>
  <si>
    <t>临潭县古战乡供水工程</t>
  </si>
  <si>
    <t>设计规模1100方/每天，由临潭县引洮入潭工程净水厂加压供出；敷设管道总长22758米；敷设配水管道总长68843米；新建水池2座；新建1座加压泵房，为钢筋混凝土结构。</t>
  </si>
  <si>
    <t>解决3个贫困村543户2249人口饮水问题</t>
  </si>
  <si>
    <t>总投3916.5万元，缺口866.51万元</t>
  </si>
  <si>
    <t>（十二）农村供水工程冻管排查改造项目</t>
  </si>
  <si>
    <t>临潭县净水厂（ 杨家桥）维修工程</t>
  </si>
  <si>
    <t>主管道冻结800米，导致113户群众冬季吃水困难，拟更换管道800米，切割及恢复水泥硬化路面800平方米</t>
  </si>
  <si>
    <t>解决113户群众冬季吃水难的问题。</t>
  </si>
  <si>
    <t>临潭县净水厂（西庄子村）维修工程</t>
  </si>
  <si>
    <t>主管道1500米冻结，导致192户群众冬季吃水困难，拟更换管道1500米</t>
  </si>
  <si>
    <t>解决192户群众冬季吃水难的问题。</t>
  </si>
  <si>
    <t>临潭县净水厂（上河滩村）维修工程</t>
  </si>
  <si>
    <t>主管道冻结150米冻结，导致161户群众冬季吃水困难，拟更换管道150米，切割水泥硬化路面150平方米。</t>
  </si>
  <si>
    <t>解决161户群众冬季吃水难的问题。</t>
  </si>
  <si>
    <t>术布乡扎乍村扎乍山饮水安全维修工程</t>
  </si>
  <si>
    <t>1户群众未入户，埋设入户管道35米，入户井1座。</t>
  </si>
  <si>
    <t>解决1户群众冬季吃水难的问题。</t>
  </si>
  <si>
    <t>术布乡扎乍村阳坡庄饮水安全维修工程</t>
  </si>
  <si>
    <t>旧支管道180米在水泥路面下冻结，导致2户群众冬季吃水困难，拟改线支管道55米，建应急供水点1座。</t>
  </si>
  <si>
    <t>解决2户群众冬季吃水难的问题。</t>
  </si>
  <si>
    <t>术布乡扎乍村上、下黄虎族饮水安全维修工程</t>
  </si>
  <si>
    <t>1户群众16米入户管道冻结，拟更换入户管道23米，建入户井1座。</t>
  </si>
  <si>
    <t>术布乡亦子多村下路饮水安全维修工程</t>
  </si>
  <si>
    <t>17户群众水量不足，2户群众未入户，拟建水源1处，50方蓄水池1座，检查井1座，埋设主管道1850米，拟建水源围栏、蓄水池围栏。</t>
  </si>
  <si>
    <t>解决17户群众冬季吃水难的问题。</t>
  </si>
  <si>
    <t>术布乡鹿儿台村仓科饮水安全维修工程</t>
  </si>
  <si>
    <t>260米旧支管道冻结，6户群众冬季吃水困难，拟建应急供水点1座。</t>
  </si>
  <si>
    <t>解决6户群众冬季吃水难的问题。</t>
  </si>
  <si>
    <t>术布乡普藏什村饮水安全维修工程</t>
  </si>
  <si>
    <t>支管道1400米冻结，入户管道550米冻结，8户群众未入户；拟更换支管1450米，入户管道260米，切割及恢复水泥路23平方米，1座检查井。</t>
  </si>
  <si>
    <t>解决8户群众冬季吃水难的问题。</t>
  </si>
  <si>
    <t>术布乡古战山村饮水安全维修工程</t>
  </si>
  <si>
    <t>主管道冻结导致60户群众冬季吃水困难，拟更换主管道1500米，检查井4座。</t>
  </si>
  <si>
    <t>解决60户群众冬季吃水难的问题。</t>
  </si>
  <si>
    <t>术布乡鹿儿台村班路它饮水安全维修工程</t>
  </si>
  <si>
    <t>200米旧支管冻结，导致4户群众冬季吃水困难，拟新建应急供水点1处。</t>
  </si>
  <si>
    <t>解决4户群众冬季吃水难的问题。</t>
  </si>
  <si>
    <t>卓洛乡上园子村饮水安全维修工程</t>
  </si>
  <si>
    <t>主管道500米裸露风化，拟更换主管道500米。</t>
  </si>
  <si>
    <t>解决352户群众冬季吃水难的问题。</t>
  </si>
  <si>
    <t>长川乡千家寨村饮水安全维修工程</t>
  </si>
  <si>
    <t>旧支管道900米冻结，导致53户群众冬季吃水困难，拟更换管道900米，切割及恢复水泥路900平方米。</t>
  </si>
  <si>
    <t>解决53户群众冬季吃水难的问题。</t>
  </si>
  <si>
    <t>长川乡长川村西庄饮水安全维修工程</t>
  </si>
  <si>
    <t>旧支管道500米冻结，导致35户群众冬季吃水困难，拟更换管道500米。</t>
  </si>
  <si>
    <t>解决35户群众冬季吃水难的问题。</t>
  </si>
  <si>
    <t>长川乡目地坡村尼社春尼尕布饮水安全维修工程</t>
  </si>
  <si>
    <t>300米旧主管道冻结，导致31户群众冬季吃水困难，拟更换管道300米。</t>
  </si>
  <si>
    <t>解决31户群众冬季吃水难的问题。</t>
  </si>
  <si>
    <t>长川乡敏家咀村饮水安全维修工程</t>
  </si>
  <si>
    <t>旧支管道500米冬季冻结，导致5户群众冬季吃水困难，拟更换管道500米，切割及恢复水泥路500平方米。</t>
  </si>
  <si>
    <t>解决5户群众冬季吃水难的问题。</t>
  </si>
  <si>
    <t>长川乡冯旗村饮水安全维修工程</t>
  </si>
  <si>
    <t>旧主管道1400米年久跑冒滴漏且冻结，拟排查清除跑冒滴漏处覆土埋压1400米.</t>
  </si>
  <si>
    <t>解决218户群众冬季吃水难的问题。</t>
  </si>
  <si>
    <t>羊永镇李岗村饮水安全维修工程</t>
  </si>
  <si>
    <t>11户群众新建房自来水未入户，拟埋设管道890米，切割及恢复水泥路890平方米。</t>
  </si>
  <si>
    <t>解决11户群众冬季吃水难的问题。</t>
  </si>
  <si>
    <t>羊永镇西石沟村饮水安全维修工程</t>
  </si>
  <si>
    <t>老虎湾旧入户管冻结80米，1户群众冬季吃水困难，拟更换80米管道，切割及恢复水泥路面80平方米。西石沟下社旧主管冻结180米，4户群众冬季吃水困难，拟更换180米管道，切割及恢复水泥路面180平方米。</t>
  </si>
  <si>
    <t>羊永镇孙家磨村下孙家磨饮水安全维修工程</t>
  </si>
  <si>
    <t>16户群众新建房自来水未入户，拟埋设管道600米，切割及恢复水泥硬化600平方米；有500米入户管道冻结，11户群众冬季吃水困难，拟更换管道500米，切割及恢复水泥路500平方米，入户水窖及配套设施16套、检查井3座</t>
  </si>
  <si>
    <t>解决27户群众冬季吃水难的问题。</t>
  </si>
  <si>
    <t>羊永镇拉布、白土村饮水安全维修工程</t>
  </si>
  <si>
    <t>三社2户群众新建房屋自来水未入户，拟埋设管道300米，切割及恢复水泥路300平方米，七社支管冻结50米，导致41户群众冬季吃水困难，拟更换管道50米，切割及恢复水泥路50平方米。四社、五社100米旧支管冻结，5户群众冬季吃水困难，拟更换管道100米，切割及恢复水泥路100平方米。</t>
  </si>
  <si>
    <t>解决48户群众冬季吃水难的问题。</t>
  </si>
  <si>
    <t>流顺镇汪家咀村苏家沟饮水安全维修工程</t>
  </si>
  <si>
    <t>2户群众新建房屋自来水未入户，拟埋设管道170米，建入户井2座。</t>
  </si>
  <si>
    <t>流顺镇上寨村马厂沟饮水安全维修工程</t>
  </si>
  <si>
    <t>旧支管道冻结270米，导致6户群众冬季吃水困难，切割及恢复水泥路面270平方米，2户群众入户管道冻结20米，拟更换管道20米，切割水泥路面20平方米。</t>
  </si>
  <si>
    <t>流顺镇八仁村初安饮水安全维修工程</t>
  </si>
  <si>
    <t>二社支管道冻结90米，入户管道冻结10米，导致11户群众冬季吃水困难，拟更换管道100米，切割及恢复水泥路100平方米。</t>
  </si>
  <si>
    <t>流顺镇上寨村饮水安全维修工程</t>
  </si>
  <si>
    <t>旧支管道冻结300米，导致5户群众冬季吃水困难，拟更换管道300米，切割及恢复水泥路面300平方米；1户未入户，拟铺设入户管道40米，建入户井1座。</t>
  </si>
  <si>
    <t>流顺镇八仁村八仁饮水安全维修工程</t>
  </si>
  <si>
    <t>村委会管道冻结10米，拟更换管道10米，切割及恢复水泥路面10平方米</t>
  </si>
  <si>
    <t>解决234户群众冬季吃水难的问题。</t>
  </si>
  <si>
    <t>流顺镇汪家咀村汪家咀饮水安全维修工程</t>
  </si>
  <si>
    <t>有5户群众新建房屋自来水未入户，拟埋设管道330米，建入户井5座。</t>
  </si>
  <si>
    <t>流顺镇丁家堡村饮水安全维修工程</t>
  </si>
  <si>
    <t>跨河旧支管道冻结，5户群众冬季吃水困难，拟更换管道300米</t>
  </si>
  <si>
    <t>新城镇端阳沟村饮水安全维修工程</t>
  </si>
  <si>
    <t>主管冻结60米，导致5户群众吃水困难，更换管道60米，切割恢复水泥路面60米。</t>
  </si>
  <si>
    <t>新城镇晏家堡村党家沟饮水维修安全工程</t>
  </si>
  <si>
    <t>四社入户管道冻结15米，导致1户群众冬季吃水困难，更换管道15米，切割及恢复水泥路面15平方米。五社入户管道冻结25米，导致3户群众冬季吃水困难，更换管道25米，切割及恢复水泥路面25平方米。</t>
  </si>
  <si>
    <t>新城镇张旗村饮水安全维修工程</t>
  </si>
  <si>
    <t>主管冻结100米，支管冻结700米，导致29户群众冬季吃水困难，拟更换管道400米，切割及恢复水泥路面400平方米。</t>
  </si>
  <si>
    <t>解决29户群众冬季吃水难的问题。</t>
  </si>
  <si>
    <t>新城镇东南沟村岭上饮水安全维修工程</t>
  </si>
  <si>
    <t>主管冻结1350米，导致54户群众冬季吃水困难，切割及恢复水泥路650平方米；未入户17户，拟建应急供水点5个。</t>
  </si>
  <si>
    <t>解决71户群众冬季吃水难的问题。</t>
  </si>
  <si>
    <t>新城镇扁都村饮水安全维修工程</t>
  </si>
  <si>
    <t>台子社入户管道冻结15米，导致1户群众冬季吃水困难，未入户5户，石家台子主管冻结120米，支管冻结150米，入户管冻结270米，导致17户群众冬季吃水困难，未入户1户，拟新建应急供水点2个，泉尼主管冻结300米，支管冻结150米，入户管冻结220米，导致11户群众冬季吃水困难，拟新建集中供水点2个，杨家巷主管道冻结150米，支管道冻结288米，入户管冻结432米，导致13户群众冬季吃水困难，自来水未入户1户，拟建应急供水点1个</t>
  </si>
  <si>
    <t>新城镇丁家山村何家山饮水安全维修工程</t>
  </si>
  <si>
    <t>更换冻管150米，未入户，二三社管道接头更换30个</t>
  </si>
  <si>
    <t>解决379户群众冬季吃水难的问题。</t>
  </si>
  <si>
    <t>新城镇红崖村寇家桥饮水安全维修工程</t>
  </si>
  <si>
    <t>一社4户支管道冻结100米，拟建应急供水点1个。三社4户支管道冻结100米，拟建应急供水点1个。</t>
  </si>
  <si>
    <t>新城镇肖家沟村饮水安全维修工程</t>
  </si>
  <si>
    <t>主管冻结160米，支管90米、入户管260米，导致9户群众冬季吃水困难，未入户5户，拟新建应急供水点2个，更换管道90米，切割机恢复水泥路面90平方米。</t>
  </si>
  <si>
    <t>解决14户群众冬季吃水难的问题。</t>
  </si>
  <si>
    <t>新城镇丁家山村武家湾饮水安全维修工程</t>
  </si>
  <si>
    <t>8户自来水未入户，拟铺设管道80米，切割及恢复水泥路面45平方米。</t>
  </si>
  <si>
    <t>新城镇丁家山村饮水安全维修工程</t>
  </si>
  <si>
    <t>主管道800米、入户管道300米冬季冻结，导致77户群众冬季吃水困难，拟更换管道1100米，阀门井2座，切割及恢复水泥路面750平方米</t>
  </si>
  <si>
    <t>解决77户群众冬季吃水难的问题。</t>
  </si>
  <si>
    <t>新城镇刘旗村饮水安全维修工程</t>
  </si>
  <si>
    <t>蓄水池年久失修位置低无压力，水源被路边排水倒灌有淤泥需清理整修水源，且水量不足，拟清淤维修水源，建排洪渠35米，建60方蓄水池1座，检查井1座。刘旗一社有130米管道冻结，导致31户群众冬季吃水困难，拟更换管道130米，未入户1户，切割及恢复水泥路面130平方米。刘旗四社50米管道冻结，导致25户群众冬季吃水困难，拟更换管道50米，未入户2户，切割及恢复水泥路面50平方米。</t>
  </si>
  <si>
    <t>解决58户群众冬季吃水难的问题。</t>
  </si>
  <si>
    <t>新城镇后池村饮水安全维修工程</t>
  </si>
  <si>
    <t>管道老化，更换管道1400米</t>
  </si>
  <si>
    <t>解决34户群众冬季吃水难的问题。</t>
  </si>
  <si>
    <t>新城镇东山村茨滩、成沟饮水安全维修工程</t>
  </si>
  <si>
    <t>阳坡社1户、次滩社3户、东山社1户、族尼社1户群众自来水未入户，拟布设入户管道100米。</t>
  </si>
  <si>
    <t>新城镇晏家堡村饮水安全维修工程</t>
  </si>
  <si>
    <t>支管冻结54米，导致3户群众冬季吃水困难，更换管道54米，切割及恢复水泥路面54平方米。</t>
  </si>
  <si>
    <t>解决3户群众冬季吃水难的问题。</t>
  </si>
  <si>
    <t>店子镇李歧山村马营河饮水安全维修工程</t>
  </si>
  <si>
    <t>主管冻结900米，支管冻结360米，导致9户群众冬季吃水困难，拟新建应急供水点2个，加固水源一处</t>
  </si>
  <si>
    <t>解决9户群众冬季吃水难的问题。</t>
  </si>
  <si>
    <t>店子镇尹家沟村饮水安全维修工程</t>
  </si>
  <si>
    <t>上社支管冻结650米，导致5户群众冬季吃水困难，拟新建应急供水点1个，下社支管冻结780米，导致28户群众冬季吃水困难，拟新建应急供水点1个</t>
  </si>
  <si>
    <t>解决33户群众冬季吃水难的问题。</t>
  </si>
  <si>
    <t>店子镇王清村饮水安全维修工程</t>
  </si>
  <si>
    <t>支管冻结350米，导致98户群众冬季吃水困难，拟更换管道350米；未入户3户，铺设入户管道480米。拟新建应急供水点1个</t>
  </si>
  <si>
    <t>解决101户群众冬季吃水难的问题。</t>
  </si>
  <si>
    <t>店子镇戚旗村饮水安全维修工程</t>
  </si>
  <si>
    <t>戚旗主管冻结750米，支管冻结520米，导致13户群众冬季吃水困难，拟新建应急供水1个，台子支管冻结650米，导致5户群众冬季吃水困难，拟新建应急供水点1个</t>
  </si>
  <si>
    <t>解决18户群众冬季吃水难的问题。</t>
  </si>
  <si>
    <t>店子镇店子村饮水安全维修工程</t>
  </si>
  <si>
    <t>主管道800米、支管道380米冬季冻结，拟建应急供水点2个</t>
  </si>
  <si>
    <t>解决168户群众冬季吃水难的问题。</t>
  </si>
  <si>
    <t>三岔乡半沟村半沟饮水安全维修工程</t>
  </si>
  <si>
    <t>主管道冻结300米，导致16户群众冬季吃水困难，拟更换主管道300米，切割及恢复水泥硬化路面300平方米</t>
  </si>
  <si>
    <t>解决16户群众冬季吃水难的问题。</t>
  </si>
  <si>
    <t>三岔乡直沟村饮水安全维修工程</t>
  </si>
  <si>
    <t>主管道300米、入户管道190米冻结，拟更换管道490米，切割及恢复水泥硬化路面490平方米</t>
  </si>
  <si>
    <t>解决138户群众冬季吃水难的问题。</t>
  </si>
  <si>
    <t>三岔乡半沟村三岔饮水安全维修工程</t>
  </si>
  <si>
    <t>主管道冻结220米，导致13户群众冬季吃水困难，拟更换管道220米，切割及恢复水泥硬化路面220平方米</t>
  </si>
  <si>
    <t>解决13户群众冬季吃水难的问题。</t>
  </si>
  <si>
    <t>三岔乡斜沟村饮水安全维修工程</t>
  </si>
  <si>
    <t>斜沟支管道冻结200米，导致5户群众冬季吃水困难，拟更换管道200米，新建入户井1个，大房沟2户群众新建房屋，自来水未入户，拟铺设管道50米，切割及恢复水泥路面50平方米，入户井2个。斜沟门支管冻结200米，导致3户群众冬季吃水困难，拟更换管道200米，1户群众自来水未入户，拟新增管道60米，入户井1个。弯尼支管道冻结260米，导致4户群众冬季吃水困难，拟更换管道260米。</t>
  </si>
  <si>
    <t>解决15户群众冬季吃水难的问题。</t>
  </si>
  <si>
    <t>三岔乡半沟村敏家饮水安全维修工程</t>
  </si>
  <si>
    <t>主管道冻结400米，导致10户群众冬季吃水困难，拟更换主管道400米，切割及恢复水泥硬化路400平方米</t>
  </si>
  <si>
    <t>解决10户群众冬季吃水难的问题。</t>
  </si>
  <si>
    <t>洮滨镇常旗村饮水安全维修工程</t>
  </si>
  <si>
    <t>常旗支管冻结650米，导致105户群众冬季吃水困难，拟更换管道650米，四社拟新建应急供水点2个</t>
  </si>
  <si>
    <t>解决105户群众冬季吃水难的问题。</t>
  </si>
  <si>
    <t>洮滨镇上川村车尼山饮水安全维修工程</t>
  </si>
  <si>
    <t>入户管道冻结520米，导致3户群众冬季吃水困难，拟新建应急供水2个</t>
  </si>
  <si>
    <t>解决群众冬季吃水难的问题。</t>
  </si>
  <si>
    <t>洮滨镇马旦沟村饮水安全维修工程</t>
  </si>
  <si>
    <t>支管冻结93户群众冬季吃水困难，拟新建应急供水点2个</t>
  </si>
  <si>
    <t>洮滨镇上堡村资堡饮水安全维修工程</t>
  </si>
  <si>
    <t>主管冻结150米，导致76户群众冬季吃水困难，拟更换管道150米，切割及恢复水泥路面150平方米</t>
  </si>
  <si>
    <t>洮滨镇马旦沟村王场梁饮水安全维修工程</t>
  </si>
  <si>
    <t>2座蓄水池破损，导致11户群众吃水困难，拟新建10方蓄水池一座，15方蓄水池1座，新建检查井1座</t>
  </si>
  <si>
    <t>洮滨镇上堡村琵琶饮水安全维修工程</t>
  </si>
  <si>
    <t>主管冻结140米，导致115户群众冬季吃水困难，拟更换管道140米，切割及恢复水泥路面140平方米</t>
  </si>
  <si>
    <t>洮滨镇朱旗村朱旗饮水安全维修工程</t>
  </si>
  <si>
    <t>支管冻结2100米，导致68户群众冬季吃水困难，拟新建应急供水点1个</t>
  </si>
  <si>
    <t>洮滨镇洛藏村饮水安全维修工程</t>
  </si>
  <si>
    <t>支管冻结440米，入户管道冻结600米，导致6户群众冬季吃水困难，拟更换管道1040米</t>
  </si>
  <si>
    <t>洮滨镇总寨村饮水安全维修工程</t>
  </si>
  <si>
    <t>支管冻结，导致15户群众冬季吃水困难，拟新建应急供水点4个</t>
  </si>
  <si>
    <t>洮滨镇郑旗村饮水安全维修工程</t>
  </si>
  <si>
    <t>郑旗支管冻结650米，导致8户群众冬季吃水困难，拟新建应急供水点2个，新建30方蓄水池一座，纳浪支管冻结2000米，入户管冻结480米，导致4户群众冬季吃水困难，拟更换管道2000米，新建应急供水点1个，维修水源一处，新建30方蓄水池一座。拟建水源围栏、蓄水池围栏。</t>
  </si>
  <si>
    <t>洮滨镇秦关村饮水安全维修工程</t>
  </si>
  <si>
    <t>支管冻结，导致13户群众、学校及村委会冬季吃水困难，拟新建应急供水点5个</t>
  </si>
  <si>
    <t>王旗镇陈旗村茶湾饮水安全维修工程</t>
  </si>
  <si>
    <t>池阳5户未入户，需新增管道800米，拟建集中供水点1个；主管道冻结417米，拟更换主管道417米，池阴新增主管道2200米，新增入户管道700米，拟新建管道2900米，新建蓄水池1座，水源2处，入户井9个</t>
  </si>
  <si>
    <t>王旗镇立新村斜路饮水安全维修工程</t>
  </si>
  <si>
    <t>主管道跑冒滴漏120米，导致斜路子全村吃水不正常，拟更换管道120米，切割及恢复水泥硬化路面120平方米</t>
  </si>
  <si>
    <t>王旗镇上沟门村沙楞饮水安全维修工程</t>
  </si>
  <si>
    <t>2户群众入户管冻结300米，拟更换入户管道300米</t>
  </si>
  <si>
    <t>王旗镇草场门村饮水安全维修工程</t>
  </si>
  <si>
    <t>下社1户新建房屋，新增入户管道160米，入户井1个。曼金湾8户支管道冻结200米，入户管冻结460米，拟更换管道支管200米，入户管460米。禾阳4户未入户，主管冻结200米，入户井4个。禾阴主管道冻结400米，导致10户群众冬季吃水困难，拟更换管道400米。</t>
  </si>
  <si>
    <t>王旗镇陈庄村张家沟饮水安全维修工程</t>
  </si>
  <si>
    <t>支管冻结300米，拟更换管道300米</t>
  </si>
  <si>
    <t>王旗镇韩旗村饮水安全维修工程</t>
  </si>
  <si>
    <t>大山2户群众新建房屋自来水未入户，拟埋设管道290米，建入户井2座。上南山2户群众新建房屋自来水未入户，拟埋设管道200米，建入户井2座。马山主管道冻结600米、入户管道冻结210米，导致6户群众冬季吃水困难，拟更换管道810米</t>
  </si>
  <si>
    <t>王旗镇陈旗村阳坡饮水安全维修工程</t>
  </si>
  <si>
    <t>支管道冻结1200米，拟更换管道1200米，拟建检查井1座，安装减压阀1个</t>
  </si>
  <si>
    <t>王旗镇磨沟村饮水安全维修工程</t>
  </si>
  <si>
    <t>四中背后33户冬季冻管。拟从最低处一户设置引流管，新建检查井1座，新增管道300米。</t>
  </si>
  <si>
    <t>王旗镇马旗村饮水安全维修工程</t>
  </si>
  <si>
    <t>主管冻结2000米，导致马旗村全村群众冬季吃水困难，拟更换管道1600米，拟建应急供水点5个，5个供水点的跨河管道400米</t>
  </si>
  <si>
    <t>王旗镇上沟门村河滩台子沟门饮水安全维修工程</t>
  </si>
  <si>
    <t>河滩18户群众支管道冻结150米，入户管冻结180米，拟更换管道330米，台子社3户群众入户管冻结45米，拟更换入户管道45米</t>
  </si>
  <si>
    <t>王旗镇陈庄村饮水安全维修工程</t>
  </si>
  <si>
    <t>上社2户支管道冻结400米，拟更换管道400米，切割及恢复水泥硬化路面400米，下南山1户入户管道冻结400米，拟更换管道400米</t>
  </si>
  <si>
    <t>王旗镇龙元山村饮水安全维修工程</t>
  </si>
  <si>
    <t>麻路31户入户管冬季冻结680米，拟更换管道680米，切割及恢复水泥硬化路面680平方米，族尼5户群众入户管道冻结400米，拟更换管道400米，切割及恢复水泥硬化路面400米</t>
  </si>
  <si>
    <t>王旗镇上沟门村饮水安全维修工程</t>
  </si>
  <si>
    <t>7户群众入户管冻结150米，拟更换入户管道150米，切割及恢复水泥硬化路面150平方米</t>
  </si>
  <si>
    <t>王旗镇王家坟村地步沟饮水安全维修工程</t>
  </si>
  <si>
    <t>支管道冻结100米，入户管冻结150米，导致5户群众、村委会、兽医站冬季吃水困难，拟更换管道250米，切割及恢复水泥硬化路面100平方米</t>
  </si>
  <si>
    <t>王旗镇立新村饮水安全维修工程</t>
  </si>
  <si>
    <t>牌路主管道跑冒滴漏100米，导致牌路下社吃水不正常，拟更换管道100米，切割及恢复水泥硬化路面100平方米，苏木城水源枯竭，需拟建水源1处，10方蓄水池1座，改线管道800米，更换村内冻管370米，建应急供水点2处；拟建水源围栏1处，蓄水池围栏1处。立舍入户管道冻结150米，导致立舍社5户群众冬季吃水困难，拟更换管道150米，切割及恢复水泥硬化路面150平方米，立舍沟水源变小水量不足，导致高处5户群众无水，拟建水源1处，10方蓄水池1座，管道改线400米，张家湾5户群众因水源枯竭吃不上水，拟寻新水源1处，8方蓄水池1座，检查井1座，管道改线1600米，拟建水源围栏1处、蓄水池围栏1处。闫家寺水源损坏渗水、蓄水池破损，拟建水源2处、20方蓄水池一座，检查井2座，管道改线970米，拟建水源围栏1处、蓄水池围栏1处。洪家台子水源冬季无水，导致9户群众冬季吃水困难，拟建水源1处，10方蓄水池1座，检查井1座，改线管道535米，拟建水源围栏1处、蓄水池围栏1处。谢台湾水源枯竭，导致12户群众吃水不正常，拟建水源1处，10方蓄水池1一座，检查井3座，新建房屋群众2户未入户，拟建入户井2口，入户管道470米。改线管道1350米。拟建水源围栏1处、蓄水池围栏1处。</t>
  </si>
  <si>
    <t>王旗镇唐旗村饮水安全维修工程</t>
  </si>
  <si>
    <t>中咀山1户入户管道100米冬季冻结，拟更换入户管道100米，虎龙口2户入户管道冻结，拟更换管道300米，业木湾入户管道冻结200米，导致2户群众冬季吃水困难，拟更换管道200米</t>
  </si>
  <si>
    <t>王旗镇中寨村饮水安全维修工程</t>
  </si>
  <si>
    <t>一社入户管道冻结300米，导致7户群众冬季吃水困难，拟更换管道300米，切割及恢复水泥路面300平方米，二社入户管道冻结100米，导致5户群众冬季吃水困难，拟更换管道100米，切割及恢复水泥路面100平方米，入户管道冻结500米，导致32户群众冬季吃水困难，拟更换管道500米，切割及恢复水泥路面500平方米。</t>
  </si>
  <si>
    <t>王旗镇巴杰村饮水安全维修工程</t>
  </si>
  <si>
    <t>卡巴主管道冻结600米，入户管冻结400米，拟更换管道1000米，要先主管道冻结500米，入户管冻结300米，拟更换管道800米</t>
  </si>
  <si>
    <t>王旗镇陈庄村下尕路饮水安全维修工程</t>
  </si>
  <si>
    <t>下尕路村内主管冻结600米，拟更换主管600米，检查井3座</t>
  </si>
  <si>
    <t>石门乡三旦沟村卓那饮水安全维修工程</t>
  </si>
  <si>
    <t>支管冻结，导致8户群众冬季吃水困难，拟建应急供水点2个</t>
  </si>
  <si>
    <t>石门乡扎浪沟村哇扎饮水安全维修维修工程</t>
  </si>
  <si>
    <t>支管道冻管，导致7户群众冬季吃水困难，拟建应急供水点2个</t>
  </si>
  <si>
    <t>石门乡草山村东山饮水安全维修工程</t>
  </si>
  <si>
    <t>主管冻结，导致68户吃水困难，拟建应急供水点6个</t>
  </si>
  <si>
    <t>石门乡石门口村饮水安全维修工程</t>
  </si>
  <si>
    <t>5户350米管道冻结，拟更换管道350米</t>
  </si>
  <si>
    <t>石门乡园里村韩家山饮水安全维修工程</t>
  </si>
  <si>
    <t>拉尕成10群众冬季吃水困难，拟更换管道800米；蓄水池破损，建10方蓄水池1座，维修水源1处，检查井1座，拟建水源围栏1处、蓄水池围栏1处。韩家山水源不稳定需维修，拟更换管道250米，加固水源1处，新建检查井1座，拟建水源围栏2处、蓄水池围栏1处。</t>
  </si>
  <si>
    <t>石门乡大桥关村立路饮水安全维修工程</t>
  </si>
  <si>
    <t>1户入户管道60米冻结，拟建应急供水点1个</t>
  </si>
  <si>
    <t>石门乡大桥关村大桥关饮水安全维修工程</t>
  </si>
  <si>
    <t>主管400米在油路下面，拟更换管道400米，切割油路400平方米</t>
  </si>
  <si>
    <t>石门乡大河桥村石拉路饮水安全维修工程</t>
  </si>
  <si>
    <t>8户群众冬季吃水困难，设置1个集中应急供水点</t>
  </si>
  <si>
    <t>石门乡大桥关村李家河饮水安全维修工程</t>
  </si>
  <si>
    <t>2户未入户，拟埋设管道40米，切割及恢复水泥硬化路面40平方米</t>
  </si>
  <si>
    <t>石门乡萝卜沟村汪家庄饮水安全维修工程</t>
  </si>
  <si>
    <t>支管冻结42户群众冬季吃水困难，拟设6个应急供水点</t>
  </si>
  <si>
    <t>石门乡三旦沟村饮水安全维修工程</t>
  </si>
  <si>
    <t>潘家山38户群众冬季吃水困难，设应急供水点4个，三旦社7户群众冬季吃水困难，设应急供水点5个，李家湾7户群众冬季吃水困难，设应急供水点1个，河滩8户群众冬季吃水困难，设应急供水点3个</t>
  </si>
  <si>
    <t>石门乡草山村饮水安全维修工程</t>
  </si>
  <si>
    <t>草山67户群众吃水困难，新建应急供水点3个，禾驮12户群众冬季吃水困难，新建应急供水点2个，苏古40户群众冬季吃水困难，拟更换管道400米，新建应急供水点4个，二条林7户群众冬季吃水困难，拟建应急供水点2个。马家湾8户群众冬季吃水困难，拟建应急供水点2个，大阳坡36户群众吃水困难，拟建应急供水点4个</t>
  </si>
  <si>
    <t>石门乡大河桥村沙路饮水安全维修工程</t>
  </si>
  <si>
    <t>沙路4户群众冬季吃水困难，拟设应急供水点1个</t>
  </si>
  <si>
    <t>石门乡战旗河村饮水安全维修工程</t>
  </si>
  <si>
    <t>7户500米支管冻结，拟建应急供水点1座</t>
  </si>
  <si>
    <t>石门乡大河桥村大河桥饮水安全维修工程</t>
  </si>
  <si>
    <t>大河桥主管400米在油路下面，拟更换管道400米，切割油路400平方米，大沟3户群众冬季吃水困难，改线管道100米，设2个应急供水点，足古路12户群众冬季吃水困难，设1个应急供水点</t>
  </si>
  <si>
    <t>石门乡扎浪沟村亚尔山饮水安全维修工程</t>
  </si>
  <si>
    <t>65户群众冬季吃水困难，更换支管580米，切割及恢复水泥路面580平方米，拟建5个供水点</t>
  </si>
  <si>
    <t>石门乡战旗河村战旗河饮水安全维修工程</t>
  </si>
  <si>
    <t>水源、蓄水池均破损，61户群众吃水困难，拟更换管道1000米，建30方蓄水池1座，检查井1座、新建水源1处，拟建应急供水点1座</t>
  </si>
  <si>
    <t>石门乡梁家坡村饮水安全维修工程</t>
  </si>
  <si>
    <t>支管520米冻结，9户群众冬季吃水困难，拟建集中供水点2座</t>
  </si>
  <si>
    <t>羊沙镇下河村下河、台子饮水安全维修工程</t>
  </si>
  <si>
    <t>入户管道冻结，导致12户群众冬季吃水困难，拟建应急供水点4个</t>
  </si>
  <si>
    <t>羊沙镇下河村窑华沟饮水安全维修工程</t>
  </si>
  <si>
    <t>主管道10、支管道150米、入户管道150米冻结，导致1户群众冬季吃水困难，拟更换管道310米，切割及恢复水泥硬化路面310平方米</t>
  </si>
  <si>
    <t>羊沙镇甘沟村双河堡饮水安全维修工程</t>
  </si>
  <si>
    <t>主管道3500米冻结，导致46户群众冬季吃水困难，拟更换管道3500米</t>
  </si>
  <si>
    <t>羊沙镇羊沙村八达饮水安全维修工程</t>
  </si>
  <si>
    <t>支管道冻结320米，未入户2户，导致5户群众冬季吃水困难，拟更换管道320米，切割及恢复水泥硬化路面320平方米</t>
  </si>
  <si>
    <t>羊沙镇甘沟村饮水安全维修工程</t>
  </si>
  <si>
    <t>主管道老化，导致241户群众冬季吃水困难，拟更换管道2000米</t>
  </si>
  <si>
    <t>羊沙镇新庄村小岭饮水安全工程</t>
  </si>
  <si>
    <t>支管道冻结，导致38户冬季吃水困难，拟建9个应急供水点</t>
  </si>
  <si>
    <t>羊沙镇大草滩村饮水安全维修工程</t>
  </si>
  <si>
    <t>马场主管道冻结150米，导致5户群众冬季吃水困难，拟更换管道150米，切割及恢复水泥硬化路面150平方米，上西沟入户管道冻结400米，导致4户群众冬季吃水困难，拟更换管道400米，下西沟主管道300米、入户管道910米冻结，导致4户群众冬季吃水困难，拟更换管道1210米，切割及居处水泥硬化路面120平方米，大草滩3户群众冬季吃水困难，拟更换管道300米</t>
  </si>
  <si>
    <t>羊沙镇甘沟村小岭堡饮水安全维修工程</t>
  </si>
  <si>
    <t>主管道1000米冻结，导致34户群众冬季吃水困难，拟更换管道1000米</t>
  </si>
  <si>
    <t>八角镇牙扎村饮水安全维修工程</t>
  </si>
  <si>
    <t>大庄19户450米户管冻结，拟建集中供水点6个，切割及恢复水泥硬化路30平方米。桥拉尕9户自来水未入户，需拟建水源1处，建10方蓄水池1座，埋设管道1960米，入户井8座。4户搬迁至牙扎搬迁点，入户管道20米冻管，崖底下2户搬迁至牙扎搬迁点，有入户管道14米冬季冻结，拟更换入户管道14米，切割及恢复水泥硬化14米。</t>
  </si>
  <si>
    <t>八角镇牙布山村饮水安全维修工程</t>
  </si>
  <si>
    <t>水源破损，蓄水池破裂，1户85米入户管冻结，拟维修水源1处，新建10立方蓄水池1座，更换户管85米，切割及恢复水泥路85平方米。</t>
  </si>
  <si>
    <t>八角镇竹林村饮水安全维修工程</t>
  </si>
  <si>
    <t>上社9户405米管道冻结，拟更换405米管道，切割及恢复水泥路面405米；下社4户425米管道冻结，拟更换管道225米。小路沟1户545米冻管，更换管道120米，先麻湾1户120米管道冻结，更换管道120米。</t>
  </si>
  <si>
    <t>八角镇八角村饮水安全维修工程</t>
  </si>
  <si>
    <t>前社1户260米户管冻结，拟更换管道260米，切割及恢复水泥路面260平方米，路麻社拟绕道更换支管2200米，切割及恢复水泥路220平方米，新建集中供水点3个，东扎沟拟更换管道980米，山北背后3户入户管110米冻结，拟更换入户管道110米，切割及恢复水泥路面110平方米。</t>
  </si>
  <si>
    <t>八角镇庙滩饮水安全维修工程</t>
  </si>
  <si>
    <t>下庙社33户1850米主管道、1340米支管、165米户管冻管，拟更换1850米主管，切割恢复水泥路1850平方米，新建集中供水点2个，</t>
  </si>
  <si>
    <t>八角镇牙扎村柯杈河饮水安全维修工程</t>
  </si>
  <si>
    <t>柯衩河1户搬迁至牙扎搬迁点，100米入户管道冻结，拟更换管道100米，切割及恢复水泥路面100平方米。</t>
  </si>
  <si>
    <t>八角镇上寨村饮水安全维修工程</t>
  </si>
  <si>
    <t>2户90米户管冬季冻结，拟更换户管90米，切割及恢复水泥路90平方米</t>
  </si>
  <si>
    <t>八角镇巴度村饮水安全维修工程</t>
  </si>
  <si>
    <t>水沟2户400米户管冻结，拟更换管道400米，切割及恢复水泥路面400平方米</t>
  </si>
  <si>
    <t>八角镇中寨村饮水安全维修工程</t>
  </si>
  <si>
    <t>寺沟滩3户需更换主管道510米，拟更换管道510米，南山湾2户户管100米冻结，拟更换管道100米，切割及恢复水泥路面100平方米。西沟台子1户管道160米冻结，拟更换管道160米，切割及恢复水泥路面160平方米。中上1户管道50米冻结，拟更换管道50米，切割及恢复水泥路面50平方米，中下1户管道200米冻结，拟更换管道200米，切割及恢复水泥路面200平方米。老爷山3户150米管道冻结，拟更换管道150米，切割及恢复水泥路面150平方米。</t>
  </si>
  <si>
    <t>八角镇木扎河村饮水安全维修工程</t>
  </si>
  <si>
    <t>支管300米、户管360米冬季冻结，导致6户群众冬季吃水困难，拟更换管道300米，建集中供水点3个，切割及恢复水泥硬化200平方米。</t>
  </si>
  <si>
    <t>冶力关镇东山村上东山饮水安全维修工程</t>
  </si>
  <si>
    <t>主管道1000米冻结，导致40户群众冬季吃水不正常，拟更换管道1000米，切割及恢复水泥路面1000平方米；3户400米入户管道冻结，拟建集中供水点1个，户管无法更换再不更新；1户为新建房，拟埋设管道200米，建入户井1个。</t>
  </si>
  <si>
    <t>冶力关镇池沟村饮水安全维修工程</t>
  </si>
  <si>
    <t>阳田社480米旧主管道冻结，导致23户冬季吃水困难，拟更换管道480米，切割及恢复水泥路面480平方米；下庄社旧支管1163米老化且风冻，旧入户管道930米老化风冻，有26户群众吃水不正常，入户管道930米不再更新，建应急供水点5个，上庄旧主管道442米冬季冻结，导致26户群众冬季吃水困难，拟更换442米主管道，切割及恢复水泥路面442平方米</t>
  </si>
  <si>
    <t>冶力关镇后山村东湾饮水安全维修工程</t>
  </si>
  <si>
    <t>东湾社（搬迁点）1户新建房屋未入户，埋设管道210米，切割及恢复硬化50平方米；</t>
  </si>
  <si>
    <t>冶力关镇池沟村和先、李子沟饮水安全维修工程</t>
  </si>
  <si>
    <t>李子沟分支管道415米冬季冻结，入户管道233米冻结，导致8户群众冬季吃水困难，拟更换415米分支管道，切割及恢复水泥路面415平方米，入户管道233米不再更新，新建集中供水点2座；和宪旧主管道1000米，支管道1875米，入户管道940米，均冬季冻管，导致28户群众冬季吃水困难，新建集中供水点4座，冻结管道不再更换。</t>
  </si>
  <si>
    <t>冶力关镇关街村兰家山饮水安全维修工程</t>
  </si>
  <si>
    <t>村内支管520米、入户管620米冬季冻结，导致11户群众冬季吃水困难，拟更换管道520米，切割及恢复水泥路150平方米，新建集中供水点4个。</t>
  </si>
  <si>
    <t>冶力关镇洪家庄村下小沟饮水安全维修工程</t>
  </si>
  <si>
    <t>洪家下小沟主管道1000米，支管道800米、入户管道300米冬季冻管，导致16户群众冬季吃水困难，拟更换主管道1000米，切割及恢复水泥路320平方米，新建集中供水点10个；</t>
  </si>
  <si>
    <t>冶力关镇葸家庄村饮水维修工程</t>
  </si>
  <si>
    <t>寨子社分支管1864米冻管，导致100户群众冬季吃水不正常，拟建应急集中供水点30个，切割及恢复水泥路面520平方米；葸家庄二社入户管道382米冻结，导致26户群众冬季吃水困难，拟更换入户管道382米，切割及恢复水泥路面382平方米；葸家庄三社户管452米冻结，导致23户群众冬季吃水困难，拟更换入户管道452米，切割及恢复水泥路面452平方米；葸家庄蒿坪、黄家山搬迁点主管150米、支管347米冻管，导致40户群众冬季吃水困难，拟绕道更换跨河管道160米并防护，切割及恢复水泥路面60平方米</t>
  </si>
  <si>
    <t>冶力关镇高庄村饮水安全维修工程</t>
  </si>
  <si>
    <t>高庄主管道2090米冻结，入户管道901米冻结，导致48户群众吃水困难，拟主管道绕道更换2500米，切割及恢复水泥路250平方米，入户管道无法更换，新建集中供水点6个，前山主管道1665米，分支管道350米，入户管道745米冬季冻管，导致34户群众吃水困难，绕道更换管道2100米，切割及恢复水泥路320平方米，新建应急集中供水点5个。瓦屋山主管2600米、分支管620米、入户管3010米冻结，导致50户群众吃水困难，拟绕道更换2800米管道，切割及恢复水泥路280平方米，新建应急供水点6个。</t>
  </si>
  <si>
    <t>冶力关镇后山村饮水安全维修工程</t>
  </si>
  <si>
    <t>后山支管道80米、入户管101米冬季冻管，导致4户群众冬季吃水困难，拟更换管道181米，切割及恢复水泥路181平方米。</t>
  </si>
  <si>
    <t>冶力关镇堡子村饮水安全维修工程</t>
  </si>
  <si>
    <t>水源在公路身下，受到污染，拟建水源1处，管道改线2000米。</t>
  </si>
  <si>
    <t>冶力关镇洪家庄村上小沟饮水安全维修工程</t>
  </si>
  <si>
    <t>洪家上小沟社旧支管道1000米、分支管道500米跑毛滴漏，入户管道500米冻管，拟更换管道1000米，切割及恢复水泥路面300平方米，新建供水点10个；</t>
  </si>
  <si>
    <t>冶力关镇洪家庄村海家磨饮水安全维修工程</t>
  </si>
  <si>
    <t>海家磨原高位蓄水池溢流管破损，需更换1190；后石滩1222米主管道、270米支管、783米入户管道冬季冻结，导致31户群众冬季吃水困难，拟绕道更换管1500米，水泥路面350平言米，新建集中供水点6个</t>
  </si>
  <si>
    <t>冶力关镇东山村下东山饮水安全维修工程</t>
  </si>
  <si>
    <t>下东山一社主管道1000米、分支管100米冬季冻结，导致61户群众吃水不正常，拟更换主管1000米，分支管100米，切割及恢复水泥路面1100平方米；下东山二社旧分支管930米冻结，导致11户群众冬季吃水困难，拟绕道更换支管道930米，切割及恢复水泥路面80平方米。</t>
  </si>
  <si>
    <t>（十三）石门乡贫困村提升项目</t>
  </si>
  <si>
    <t>硬化羊娥社社道1790.416米，投资128.15万元；硬化沙路社社道2046.603米，投资126.76万元；硬化罗家湾社社道334.368米，投资15.38万元；工程建设其它费用2.53万元。</t>
  </si>
  <si>
    <t>补齐基础设施短板，确保贫困村道路安全畅通。</t>
  </si>
  <si>
    <t>（十四）占旗河村黑沟自然村整村新建基础设施建设项目</t>
  </si>
  <si>
    <t>自然村内巷道硬化及附属设施工程132.63万元（土方工程：7200m³，22.76万元；石方工程：800m³，4.16万元；主路：3021.52㎡，47.33万元；巷道：2998.21㎡，46.51万元；栏杆：465m，11.87万元）；挡土墙建设工程208.04万元（M10浆砌片石挡土墙：4546.10m³，208.04万元）；自然村给排水工程52.5万元（聚乙烯pe100 DN32给水管713m9.85万元；聚乙烯pe100 DN40给水管97m1.43万元；聚乙烯pe100 DN50给水管42m0.66万元；焊接钢管DN150给水管462m13.18万元；∅1200消火栓井一座1.33万元；∅1200排泥井一座0.95万元；∅800排泥湿井一座0.68万元；∅1200排气井一座0.48万元；∅1400阀门井一座1.11万元；4.0×1.25水表井一座1.21万元；∅1000检查井一座7.38万元；玻璃钢化粪池V有效=120m³一座14.24万元）。</t>
  </si>
  <si>
    <t>补齐基础设施短板，改善群众居住环境。</t>
  </si>
  <si>
    <t>（十五）石门乡占旗河村黑沟自然村整村新建项目点动力电建设项目</t>
  </si>
  <si>
    <t>新建10 千伏线路0.18KM，0.4千伏线路1.01KM，新建200KVA配变，新建4表位户箱10个、2表位户箱10个和1表位户箱5个。</t>
  </si>
  <si>
    <t>保障黑沟自然村52户226人生产生活用电需求及用电安全</t>
  </si>
  <si>
    <t>（十六）易地扶贫搬迁贴息资金</t>
  </si>
  <si>
    <t>2019.03-2019.10</t>
  </si>
  <si>
    <t>对易地扶贫搬迁项目实施的群众进行贴息，缓解贫困户贫困户资金短缺问题。</t>
  </si>
  <si>
    <t>进一步解决异地搬迁点群众资金短缺问题</t>
  </si>
  <si>
    <t>县文旅交建集团</t>
  </si>
</sst>
</file>

<file path=xl/styles.xml><?xml version="1.0" encoding="utf-8"?>
<styleSheet xmlns="http://schemas.openxmlformats.org/spreadsheetml/2006/main">
  <numFmts count="12">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0.00_);[Red]\(0.00\)"/>
    <numFmt numFmtId="178" formatCode="0_);[Red]\(0\)"/>
    <numFmt numFmtId="179" formatCode="0.0_ "/>
    <numFmt numFmtId="180" formatCode="0_ "/>
    <numFmt numFmtId="41" formatCode="_ * #,##0_ ;_ * \-#,##0_ ;_ * &quot;-&quot;_ ;_ @_ "/>
    <numFmt numFmtId="181" formatCode="0.0000_);[Red]\(0.0000\)"/>
    <numFmt numFmtId="182" formatCode="0.0000_ "/>
    <numFmt numFmtId="183" formatCode="0.000_ "/>
  </numFmts>
  <fonts count="91">
    <font>
      <sz val="12"/>
      <name val="宋体"/>
      <charset val="134"/>
    </font>
    <font>
      <sz val="10"/>
      <color indexed="8"/>
      <name val="宋体"/>
      <charset val="134"/>
    </font>
    <font>
      <sz val="11"/>
      <color indexed="8"/>
      <name val="宋体"/>
      <charset val="134"/>
    </font>
    <font>
      <sz val="9"/>
      <color indexed="8"/>
      <name val="宋体"/>
      <charset val="134"/>
    </font>
    <font>
      <sz val="12"/>
      <color indexed="8"/>
      <name val="黑体"/>
      <charset val="134"/>
    </font>
    <font>
      <sz val="10"/>
      <color indexed="8"/>
      <name val="黑体"/>
      <charset val="134"/>
    </font>
    <font>
      <sz val="22"/>
      <color indexed="8"/>
      <name val="方正小标宋简体"/>
      <charset val="134"/>
    </font>
    <font>
      <sz val="10"/>
      <color indexed="8"/>
      <name val="方正小标宋简体"/>
      <charset val="134"/>
    </font>
    <font>
      <sz val="9"/>
      <color indexed="8"/>
      <name val="方正小标宋简体"/>
      <charset val="134"/>
    </font>
    <font>
      <sz val="11"/>
      <color indexed="8"/>
      <name val="黑体"/>
      <charset val="134"/>
    </font>
    <font>
      <sz val="11"/>
      <name val="黑体"/>
      <charset val="134"/>
    </font>
    <font>
      <b/>
      <sz val="14"/>
      <color theme="1"/>
      <name val="黑体"/>
      <charset val="134"/>
    </font>
    <font>
      <b/>
      <sz val="11"/>
      <name val="宋体"/>
      <charset val="134"/>
      <scheme val="minor"/>
    </font>
    <font>
      <b/>
      <sz val="12"/>
      <color indexed="8"/>
      <name val="宋体"/>
      <charset val="134"/>
    </font>
    <font>
      <b/>
      <sz val="10"/>
      <color indexed="8"/>
      <name val="宋体"/>
      <charset val="134"/>
    </font>
    <font>
      <sz val="9"/>
      <name val="宋体"/>
      <charset val="134"/>
    </font>
    <font>
      <b/>
      <sz val="11"/>
      <color indexed="8"/>
      <name val="宋体"/>
      <charset val="134"/>
      <scheme val="minor"/>
    </font>
    <font>
      <b/>
      <sz val="10"/>
      <color indexed="8"/>
      <name val="楷体"/>
      <charset val="134"/>
    </font>
    <font>
      <sz val="8"/>
      <color indexed="8"/>
      <name val="宋体"/>
      <charset val="134"/>
    </font>
    <font>
      <sz val="9"/>
      <color theme="1"/>
      <name val="宋体"/>
      <charset val="134"/>
    </font>
    <font>
      <b/>
      <sz val="10"/>
      <name val="宋体"/>
      <charset val="134"/>
      <scheme val="major"/>
    </font>
    <font>
      <sz val="10"/>
      <color indexed="8"/>
      <name val="宋体"/>
      <charset val="134"/>
      <scheme val="major"/>
    </font>
    <font>
      <sz val="10"/>
      <name val="宋体"/>
      <charset val="134"/>
      <scheme val="major"/>
    </font>
    <font>
      <sz val="10"/>
      <color rgb="FF000000"/>
      <name val="宋体"/>
      <charset val="134"/>
      <scheme val="major"/>
    </font>
    <font>
      <sz val="10"/>
      <color theme="1"/>
      <name val="宋体"/>
      <charset val="134"/>
      <scheme val="minor"/>
    </font>
    <font>
      <sz val="9"/>
      <color theme="1"/>
      <name val="宋体"/>
      <charset val="134"/>
      <scheme val="minor"/>
    </font>
    <font>
      <sz val="9"/>
      <name val="宋体"/>
      <charset val="134"/>
      <scheme val="minor"/>
    </font>
    <font>
      <sz val="10"/>
      <name val="宋体"/>
      <charset val="134"/>
      <scheme val="minor"/>
    </font>
    <font>
      <b/>
      <sz val="10"/>
      <name val="宋体"/>
      <charset val="134"/>
      <scheme val="minor"/>
    </font>
    <font>
      <b/>
      <sz val="10"/>
      <color indexed="8"/>
      <name val="华文楷体"/>
      <charset val="134"/>
    </font>
    <font>
      <sz val="9"/>
      <color rgb="FF000000"/>
      <name val="宋体"/>
      <charset val="134"/>
      <scheme val="major"/>
    </font>
    <font>
      <sz val="9"/>
      <color indexed="8"/>
      <name val="宋体"/>
      <charset val="134"/>
      <scheme val="major"/>
    </font>
    <font>
      <sz val="11"/>
      <color indexed="8"/>
      <name val="方正小标宋简体"/>
      <charset val="134"/>
    </font>
    <font>
      <b/>
      <sz val="12"/>
      <color indexed="8"/>
      <name val="黑体"/>
      <charset val="134"/>
    </font>
    <font>
      <b/>
      <sz val="9"/>
      <name val="宋体"/>
      <charset val="134"/>
    </font>
    <font>
      <b/>
      <sz val="11"/>
      <name val="宋体"/>
      <charset val="134"/>
    </font>
    <font>
      <b/>
      <sz val="10"/>
      <name val="宋体"/>
      <charset val="134"/>
    </font>
    <font>
      <sz val="10"/>
      <color theme="1"/>
      <name val="宋体"/>
      <charset val="134"/>
      <scheme val="major"/>
    </font>
    <font>
      <sz val="10"/>
      <name val="宋体"/>
      <charset val="134"/>
    </font>
    <font>
      <sz val="11"/>
      <name val="宋体"/>
      <charset val="134"/>
      <scheme val="major"/>
    </font>
    <font>
      <sz val="11"/>
      <name val="宋体"/>
      <charset val="134"/>
      <scheme val="minor"/>
    </font>
    <font>
      <sz val="10"/>
      <color indexed="8"/>
      <name val="楷体"/>
      <charset val="134"/>
    </font>
    <font>
      <sz val="11"/>
      <name val="宋体"/>
      <charset val="134"/>
    </font>
    <font>
      <b/>
      <sz val="11"/>
      <color indexed="8"/>
      <name val="宋体"/>
      <charset val="134"/>
    </font>
    <font>
      <b/>
      <sz val="11"/>
      <name val="宋体"/>
      <charset val="134"/>
      <scheme val="major"/>
    </font>
    <font>
      <b/>
      <sz val="11"/>
      <name val="黑体"/>
      <charset val="134"/>
    </font>
    <font>
      <sz val="10"/>
      <color rgb="FF000000"/>
      <name val="宋体"/>
      <charset val="134"/>
    </font>
    <font>
      <b/>
      <sz val="10"/>
      <color indexed="8"/>
      <name val="宋体"/>
      <charset val="134"/>
      <scheme val="major"/>
    </font>
    <font>
      <b/>
      <sz val="12"/>
      <name val="宋体"/>
      <charset val="134"/>
    </font>
    <font>
      <sz val="10"/>
      <color indexed="8"/>
      <name val="仿宋"/>
      <charset val="134"/>
    </font>
    <font>
      <b/>
      <sz val="10"/>
      <color indexed="8"/>
      <name val="仿宋"/>
      <charset val="134"/>
    </font>
    <font>
      <b/>
      <sz val="10"/>
      <color theme="1"/>
      <name val="宋体"/>
      <charset val="134"/>
      <scheme val="major"/>
    </font>
    <font>
      <sz val="10"/>
      <color theme="2" tint="-0.899990844447157"/>
      <name val="宋体"/>
      <charset val="134"/>
      <scheme val="major"/>
    </font>
    <font>
      <sz val="10"/>
      <color theme="2" tint="-0.899960325937681"/>
      <name val="宋体"/>
      <charset val="134"/>
      <scheme val="major"/>
    </font>
    <font>
      <b/>
      <sz val="10"/>
      <color theme="2" tint="-0.899960325937681"/>
      <name val="宋体"/>
      <charset val="134"/>
      <scheme val="major"/>
    </font>
    <font>
      <sz val="11"/>
      <color theme="1"/>
      <name val="宋体"/>
      <charset val="134"/>
      <scheme val="minor"/>
    </font>
    <font>
      <sz val="8"/>
      <name val="宋体"/>
      <charset val="134"/>
    </font>
    <font>
      <sz val="10"/>
      <color theme="1"/>
      <name val="宋体"/>
      <charset val="134"/>
    </font>
    <font>
      <sz val="10"/>
      <color theme="2" tint="-0.899990844447157"/>
      <name val="宋体"/>
      <charset val="134"/>
    </font>
    <font>
      <sz val="11"/>
      <name val="楷体"/>
      <charset val="134"/>
    </font>
    <font>
      <b/>
      <sz val="10"/>
      <color theme="2" tint="-0.899990844447157"/>
      <name val="宋体"/>
      <charset val="134"/>
    </font>
    <font>
      <sz val="12"/>
      <color indexed="8"/>
      <name val="宋体"/>
      <charset val="134"/>
    </font>
    <font>
      <sz val="20"/>
      <color rgb="FF000000"/>
      <name val="方正小标宋简体"/>
      <charset val="134"/>
    </font>
    <font>
      <sz val="20"/>
      <color indexed="8"/>
      <name val="方正小标宋简体"/>
      <charset val="134"/>
    </font>
    <font>
      <b/>
      <sz val="16"/>
      <color indexed="8"/>
      <name val="方正小标宋简体"/>
      <charset val="134"/>
    </font>
    <font>
      <sz val="8"/>
      <color indexed="8"/>
      <name val="方正小标宋简体"/>
      <charset val="134"/>
    </font>
    <font>
      <b/>
      <sz val="14"/>
      <name val="仿宋_GB2312"/>
      <charset val="134"/>
    </font>
    <font>
      <sz val="10"/>
      <color indexed="8"/>
      <name val="仿宋_GB2312"/>
      <charset val="134"/>
    </font>
    <font>
      <sz val="9"/>
      <color rgb="FFFF0000"/>
      <name val="宋体"/>
      <charset val="134"/>
      <scheme val="minor"/>
    </font>
    <font>
      <sz val="11"/>
      <color indexed="16"/>
      <name val="宋体"/>
      <charset val="134"/>
    </font>
    <font>
      <sz val="11"/>
      <color indexed="53"/>
      <name val="宋体"/>
      <charset val="134"/>
    </font>
    <font>
      <u/>
      <sz val="11"/>
      <color indexed="12"/>
      <name val="宋体"/>
      <charset val="134"/>
    </font>
    <font>
      <sz val="11"/>
      <color indexed="17"/>
      <name val="宋体"/>
      <charset val="134"/>
    </font>
    <font>
      <sz val="11"/>
      <color indexed="9"/>
      <name val="宋体"/>
      <charset val="134"/>
    </font>
    <font>
      <b/>
      <sz val="11"/>
      <color indexed="53"/>
      <name val="宋体"/>
      <charset val="134"/>
    </font>
    <font>
      <b/>
      <sz val="11"/>
      <color indexed="54"/>
      <name val="宋体"/>
      <charset val="134"/>
    </font>
    <font>
      <b/>
      <sz val="13"/>
      <color indexed="54"/>
      <name val="宋体"/>
      <charset val="134"/>
    </font>
    <font>
      <sz val="11"/>
      <color indexed="62"/>
      <name val="宋体"/>
      <charset val="134"/>
    </font>
    <font>
      <sz val="11"/>
      <color indexed="10"/>
      <name val="宋体"/>
      <charset val="134"/>
    </font>
    <font>
      <b/>
      <sz val="15"/>
      <color indexed="54"/>
      <name val="宋体"/>
      <charset val="134"/>
    </font>
    <font>
      <u/>
      <sz val="11"/>
      <color indexed="20"/>
      <name val="宋体"/>
      <charset val="134"/>
    </font>
    <font>
      <b/>
      <sz val="18"/>
      <color indexed="54"/>
      <name val="宋体"/>
      <charset val="134"/>
    </font>
    <font>
      <sz val="11"/>
      <color indexed="19"/>
      <name val="宋体"/>
      <charset val="134"/>
    </font>
    <font>
      <b/>
      <sz val="11"/>
      <color indexed="63"/>
      <name val="宋体"/>
      <charset val="134"/>
    </font>
    <font>
      <b/>
      <sz val="11"/>
      <color indexed="9"/>
      <name val="宋体"/>
      <charset val="134"/>
    </font>
    <font>
      <i/>
      <sz val="11"/>
      <color indexed="23"/>
      <name val="宋体"/>
      <charset val="134"/>
    </font>
    <font>
      <sz val="11"/>
      <color indexed="20"/>
      <name val="宋体"/>
      <charset val="134"/>
    </font>
    <font>
      <sz val="12"/>
      <name val="Times New Roman"/>
      <charset val="134"/>
    </font>
    <font>
      <sz val="10"/>
      <color indexed="8"/>
      <name val="Tahoma"/>
      <charset val="134"/>
    </font>
    <font>
      <vertAlign val="superscript"/>
      <sz val="10"/>
      <name val="宋体"/>
      <charset val="134"/>
    </font>
    <font>
      <u/>
      <sz val="20"/>
      <color rgb="FF000000"/>
      <name val="方正小标宋简体"/>
      <charset val="134"/>
    </font>
  </fonts>
  <fills count="2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indexed="45"/>
        <bgColor indexed="64"/>
      </patternFill>
    </fill>
    <fill>
      <patternFill patternType="solid">
        <fgColor indexed="31"/>
        <bgColor indexed="64"/>
      </patternFill>
    </fill>
    <fill>
      <patternFill patternType="solid">
        <fgColor indexed="42"/>
        <bgColor indexed="64"/>
      </patternFill>
    </fill>
    <fill>
      <patternFill patternType="solid">
        <fgColor indexed="22"/>
        <bgColor indexed="64"/>
      </patternFill>
    </fill>
    <fill>
      <patternFill patternType="solid">
        <fgColor indexed="57"/>
        <bgColor indexed="64"/>
      </patternFill>
    </fill>
    <fill>
      <patternFill patternType="solid">
        <fgColor indexed="55"/>
        <bgColor indexed="64"/>
      </patternFill>
    </fill>
    <fill>
      <patternFill patternType="solid">
        <fgColor indexed="27"/>
        <bgColor indexed="64"/>
      </patternFill>
    </fill>
    <fill>
      <patternFill patternType="solid">
        <fgColor indexed="48"/>
        <bgColor indexed="64"/>
      </patternFill>
    </fill>
    <fill>
      <patternFill patternType="solid">
        <fgColor indexed="47"/>
        <bgColor indexed="64"/>
      </patternFill>
    </fill>
    <fill>
      <patternFill patternType="solid">
        <fgColor indexed="53"/>
        <bgColor indexed="64"/>
      </patternFill>
    </fill>
    <fill>
      <patternFill patternType="solid">
        <fgColor indexed="54"/>
        <bgColor indexed="64"/>
      </patternFill>
    </fill>
    <fill>
      <patternFill patternType="solid">
        <fgColor indexed="43"/>
        <bgColor indexed="64"/>
      </patternFill>
    </fill>
    <fill>
      <patternFill patternType="solid">
        <fgColor indexed="44"/>
        <bgColor indexed="64"/>
      </patternFill>
    </fill>
    <fill>
      <patternFill patternType="solid">
        <fgColor indexed="26"/>
        <bgColor indexed="64"/>
      </patternFill>
    </fill>
    <fill>
      <patternFill patternType="solid">
        <fgColor indexed="51"/>
        <bgColor indexed="64"/>
      </patternFill>
    </fill>
    <fill>
      <patternFill patternType="solid">
        <fgColor indexed="2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48"/>
      </top>
      <bottom style="double">
        <color indexed="48"/>
      </bottom>
      <diagonal/>
    </border>
    <border>
      <left/>
      <right/>
      <top/>
      <bottom style="medium">
        <color indexed="44"/>
      </bottom>
      <diagonal/>
    </border>
    <border>
      <left/>
      <right/>
      <top/>
      <bottom style="medium">
        <color indexed="4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s>
  <cellStyleXfs count="72">
    <xf numFmtId="0" fontId="0" fillId="0" borderId="0">
      <alignment vertical="center"/>
    </xf>
    <xf numFmtId="42" fontId="0" fillId="0" borderId="0" applyFont="0" applyFill="0" applyBorder="0" applyAlignment="0" applyProtection="0">
      <alignment vertical="center"/>
    </xf>
    <xf numFmtId="0" fontId="2" fillId="2" borderId="0" applyNumberFormat="0" applyBorder="0" applyAlignment="0" applyProtection="0">
      <alignment vertical="center"/>
    </xf>
    <xf numFmtId="0" fontId="77" fillId="1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8" borderId="0" applyNumberFormat="0" applyBorder="0" applyAlignment="0" applyProtection="0">
      <alignment vertical="center"/>
    </xf>
    <xf numFmtId="0" fontId="69" fillId="5" borderId="0" applyNumberFormat="0" applyBorder="0" applyAlignment="0" applyProtection="0">
      <alignment vertical="center"/>
    </xf>
    <xf numFmtId="43" fontId="0" fillId="0" borderId="0" applyFont="0" applyFill="0" applyBorder="0" applyAlignment="0" applyProtection="0">
      <alignment vertical="center"/>
    </xf>
    <xf numFmtId="0" fontId="73" fillId="8" borderId="0" applyNumberFormat="0" applyBorder="0" applyAlignment="0" applyProtection="0">
      <alignment vertical="center"/>
    </xf>
    <xf numFmtId="0" fontId="71"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80" fillId="0" borderId="0" applyNumberFormat="0" applyFill="0" applyBorder="0" applyAlignment="0" applyProtection="0">
      <alignment vertical="center"/>
    </xf>
    <xf numFmtId="0" fontId="0" fillId="18" borderId="16" applyNumberFormat="0" applyFont="0" applyAlignment="0" applyProtection="0">
      <alignment vertical="center"/>
    </xf>
    <xf numFmtId="0" fontId="73" fillId="13" borderId="0" applyNumberFormat="0" applyBorder="0" applyAlignment="0" applyProtection="0">
      <alignment vertical="center"/>
    </xf>
    <xf numFmtId="0" fontId="75"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0" fillId="0" borderId="0">
      <alignment vertical="center"/>
    </xf>
    <xf numFmtId="0" fontId="85" fillId="0" borderId="0" applyNumberFormat="0" applyFill="0" applyBorder="0" applyAlignment="0" applyProtection="0">
      <alignment vertical="center"/>
    </xf>
    <xf numFmtId="0" fontId="0" fillId="0" borderId="0"/>
    <xf numFmtId="0" fontId="79" fillId="0" borderId="14" applyNumberFormat="0" applyFill="0" applyAlignment="0" applyProtection="0">
      <alignment vertical="center"/>
    </xf>
    <xf numFmtId="0" fontId="76" fillId="0" borderId="14" applyNumberFormat="0" applyFill="0" applyAlignment="0" applyProtection="0">
      <alignment vertical="center"/>
    </xf>
    <xf numFmtId="0" fontId="73" fillId="17" borderId="0" applyNumberFormat="0" applyBorder="0" applyAlignment="0" applyProtection="0">
      <alignment vertical="center"/>
    </xf>
    <xf numFmtId="0" fontId="75" fillId="0" borderId="13" applyNumberFormat="0" applyFill="0" applyAlignment="0" applyProtection="0">
      <alignment vertical="center"/>
    </xf>
    <xf numFmtId="0" fontId="73" fillId="13" borderId="0" applyNumberFormat="0" applyBorder="0" applyAlignment="0" applyProtection="0">
      <alignment vertical="center"/>
    </xf>
    <xf numFmtId="0" fontId="83" fillId="2" borderId="15" applyNumberFormat="0" applyAlignment="0" applyProtection="0">
      <alignment vertical="center"/>
    </xf>
    <xf numFmtId="0" fontId="74" fillId="2" borderId="11" applyNumberFormat="0" applyAlignment="0" applyProtection="0">
      <alignment vertical="center"/>
    </xf>
    <xf numFmtId="0" fontId="84" fillId="10" borderId="17" applyNumberFormat="0" applyAlignment="0" applyProtection="0">
      <alignment vertical="center"/>
    </xf>
    <xf numFmtId="0" fontId="2" fillId="7" borderId="0" applyNumberFormat="0" applyBorder="0" applyAlignment="0" applyProtection="0">
      <alignment vertical="center"/>
    </xf>
    <xf numFmtId="0" fontId="73" fillId="14" borderId="0" applyNumberFormat="0" applyBorder="0" applyAlignment="0" applyProtection="0">
      <alignment vertical="center"/>
    </xf>
    <xf numFmtId="0" fontId="70" fillId="0" borderId="10" applyNumberFormat="0" applyFill="0" applyAlignment="0" applyProtection="0">
      <alignment vertical="center"/>
    </xf>
    <xf numFmtId="0" fontId="43" fillId="0" borderId="12" applyNumberFormat="0" applyFill="0" applyAlignment="0" applyProtection="0">
      <alignment vertical="center"/>
    </xf>
    <xf numFmtId="0" fontId="0" fillId="0" borderId="0"/>
    <xf numFmtId="0" fontId="72" fillId="7" borderId="0" applyNumberFormat="0" applyBorder="0" applyAlignment="0" applyProtection="0">
      <alignment vertical="center"/>
    </xf>
    <xf numFmtId="0" fontId="0" fillId="0" borderId="0">
      <alignment vertical="center"/>
    </xf>
    <xf numFmtId="0" fontId="82" fillId="16" borderId="0" applyNumberFormat="0" applyBorder="0" applyAlignment="0" applyProtection="0">
      <alignment vertical="center"/>
    </xf>
    <xf numFmtId="0" fontId="2" fillId="6" borderId="0" applyNumberFormat="0" applyBorder="0" applyAlignment="0" applyProtection="0">
      <alignment vertical="center"/>
    </xf>
    <xf numFmtId="0" fontId="73" fillId="12" borderId="0" applyNumberFormat="0" applyBorder="0" applyAlignment="0" applyProtection="0">
      <alignment vertical="center"/>
    </xf>
    <xf numFmtId="0" fontId="0" fillId="0" borderId="0">
      <alignment vertical="center"/>
    </xf>
    <xf numFmtId="0" fontId="2" fillId="11" borderId="0" applyNumberFormat="0" applyBorder="0" applyAlignment="0" applyProtection="0">
      <alignment vertical="center"/>
    </xf>
    <xf numFmtId="0" fontId="2" fillId="6"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73" fillId="10" borderId="0" applyNumberFormat="0" applyBorder="0" applyAlignment="0" applyProtection="0">
      <alignment vertical="center"/>
    </xf>
    <xf numFmtId="0" fontId="73" fillId="19" borderId="0" applyNumberFormat="0" applyBorder="0" applyAlignment="0" applyProtection="0">
      <alignment vertical="center"/>
    </xf>
    <xf numFmtId="0" fontId="2" fillId="18" borderId="0" applyNumberFormat="0" applyBorder="0" applyAlignment="0" applyProtection="0">
      <alignment vertical="center"/>
    </xf>
    <xf numFmtId="0" fontId="2" fillId="16" borderId="0" applyNumberFormat="0" applyBorder="0" applyAlignment="0" applyProtection="0">
      <alignment vertical="center"/>
    </xf>
    <xf numFmtId="0" fontId="0" fillId="0" borderId="0">
      <alignment vertical="center"/>
    </xf>
    <xf numFmtId="0" fontId="73" fillId="15" borderId="0" applyNumberFormat="0" applyBorder="0" applyAlignment="0" applyProtection="0">
      <alignment vertical="center"/>
    </xf>
    <xf numFmtId="0" fontId="2" fillId="6" borderId="0" applyNumberFormat="0" applyBorder="0" applyAlignment="0" applyProtection="0">
      <alignment vertical="center"/>
    </xf>
    <xf numFmtId="0" fontId="73" fillId="20" borderId="0" applyNumberFormat="0" applyBorder="0" applyAlignment="0" applyProtection="0">
      <alignment vertical="center"/>
    </xf>
    <xf numFmtId="0" fontId="73" fillId="9" borderId="0" applyNumberFormat="0" applyBorder="0" applyAlignment="0" applyProtection="0">
      <alignment vertical="center"/>
    </xf>
    <xf numFmtId="0" fontId="2" fillId="8" borderId="0" applyNumberFormat="0" applyBorder="0" applyAlignment="0" applyProtection="0">
      <alignment vertical="center"/>
    </xf>
    <xf numFmtId="0" fontId="73" fillId="8" borderId="0" applyNumberFormat="0" applyBorder="0" applyAlignment="0" applyProtection="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87" fillId="0" borderId="0"/>
    <xf numFmtId="0" fontId="2" fillId="0" borderId="0"/>
    <xf numFmtId="0" fontId="2" fillId="0" borderId="0">
      <alignment vertical="center"/>
    </xf>
    <xf numFmtId="0" fontId="86" fillId="5" borderId="0" applyNumberFormat="0" applyBorder="0" applyAlignment="0" applyProtection="0">
      <alignment vertical="center"/>
    </xf>
    <xf numFmtId="9" fontId="55" fillId="0" borderId="0" applyFont="0" applyFill="0" applyBorder="0" applyAlignment="0" applyProtection="0">
      <alignment vertical="center"/>
    </xf>
    <xf numFmtId="0" fontId="0" fillId="0" borderId="0"/>
    <xf numFmtId="0" fontId="55" fillId="0" borderId="0"/>
    <xf numFmtId="0" fontId="2" fillId="0" borderId="0" applyProtection="0"/>
    <xf numFmtId="0" fontId="2" fillId="6" borderId="0" applyBorder="0">
      <protection locked="0"/>
    </xf>
  </cellStyleXfs>
  <cellXfs count="334">
    <xf numFmtId="0" fontId="0" fillId="0" borderId="0" xfId="0">
      <alignment vertical="center"/>
    </xf>
    <xf numFmtId="0" fontId="0" fillId="0" borderId="0" xfId="0" applyFont="1" applyFill="1">
      <alignment vertical="center"/>
    </xf>
    <xf numFmtId="0" fontId="0" fillId="0" borderId="0" xfId="0" applyFill="1">
      <alignment vertical="center"/>
    </xf>
    <xf numFmtId="0" fontId="1" fillId="0" borderId="0" xfId="0" applyFont="1" applyFill="1" applyBorder="1" applyAlignment="1">
      <alignment horizontal="left" vertical="center" wrapText="1"/>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0" xfId="0" applyFont="1" applyFill="1" applyBorder="1" applyAlignment="1">
      <alignment horizontal="left" vertical="center"/>
    </xf>
    <xf numFmtId="176" fontId="2" fillId="0" borderId="0"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3" fillId="0" borderId="0" xfId="0" applyNumberFormat="1" applyFont="1" applyFill="1" applyBorder="1" applyAlignment="1">
      <alignment horizontal="left" vertical="center"/>
    </xf>
    <xf numFmtId="177" fontId="2" fillId="0" borderId="0" xfId="0" applyNumberFormat="1"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176" fontId="6" fillId="0" borderId="0" xfId="0" applyNumberFormat="1" applyFont="1" applyFill="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12" fillId="0" borderId="3" xfId="0" applyNumberFormat="1" applyFont="1" applyFill="1" applyBorder="1" applyAlignment="1">
      <alignment horizontal="center" vertical="center" wrapText="1"/>
    </xf>
    <xf numFmtId="0" fontId="13" fillId="0" borderId="4" xfId="0" applyFont="1" applyFill="1" applyBorder="1" applyAlignment="1">
      <alignment horizontal="lef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176" fontId="16" fillId="0" borderId="1" xfId="0" applyNumberFormat="1" applyFont="1" applyFill="1" applyBorder="1" applyAlignment="1">
      <alignment vertical="center"/>
    </xf>
    <xf numFmtId="0" fontId="17" fillId="0" borderId="1" xfId="64" applyNumberFormat="1" applyFont="1" applyFill="1" applyBorder="1" applyAlignment="1">
      <alignment horizontal="left" vertical="center" wrapText="1"/>
    </xf>
    <xf numFmtId="0" fontId="1" fillId="0" borderId="1" xfId="0" applyFont="1" applyFill="1" applyBorder="1" applyAlignment="1">
      <alignment vertical="center" wrapText="1"/>
    </xf>
    <xf numFmtId="0" fontId="18" fillId="0" borderId="1" xfId="0"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19" fillId="0" borderId="1" xfId="0" applyFont="1" applyFill="1" applyBorder="1" applyAlignment="1">
      <alignment vertical="center" wrapText="1"/>
    </xf>
    <xf numFmtId="176" fontId="17" fillId="0" borderId="1" xfId="64" applyNumberFormat="1" applyFont="1" applyFill="1" applyBorder="1" applyAlignment="1">
      <alignment horizontal="center" vertical="center" wrapText="1"/>
    </xf>
    <xf numFmtId="178" fontId="20" fillId="0" borderId="1" xfId="0" applyNumberFormat="1" applyFont="1" applyFill="1" applyBorder="1" applyAlignment="1">
      <alignment horizontal="left" vertical="center" wrapText="1"/>
    </xf>
    <xf numFmtId="0" fontId="21" fillId="0" borderId="1" xfId="71" applyFont="1" applyFill="1" applyBorder="1" applyAlignment="1" applyProtection="1">
      <alignment horizontal="center" vertical="center" wrapText="1"/>
    </xf>
    <xf numFmtId="180" fontId="22" fillId="0" borderId="1" xfId="64" applyNumberFormat="1" applyFont="1" applyFill="1" applyBorder="1" applyAlignment="1">
      <alignment horizontal="center" vertical="center" wrapText="1"/>
    </xf>
    <xf numFmtId="0" fontId="23" fillId="0" borderId="1" xfId="66" applyNumberFormat="1" applyFont="1" applyFill="1" applyBorder="1" applyAlignment="1" applyProtection="1">
      <alignment horizontal="left" vertical="center" wrapText="1"/>
    </xf>
    <xf numFmtId="0" fontId="20" fillId="0" borderId="1" xfId="64"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176" fontId="14"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178" fontId="15" fillId="0" borderId="1" xfId="0" applyNumberFormat="1" applyFont="1" applyFill="1" applyBorder="1" applyAlignment="1">
      <alignment horizontal="left" vertical="center" wrapText="1"/>
    </xf>
    <xf numFmtId="176" fontId="24" fillId="0" borderId="1" xfId="0" applyNumberFormat="1" applyFont="1" applyFill="1" applyBorder="1" applyAlignment="1">
      <alignment horizontal="center" vertical="center" wrapText="1"/>
    </xf>
    <xf numFmtId="0" fontId="25" fillId="0" borderId="1" xfId="0" applyFont="1" applyFill="1" applyBorder="1" applyAlignment="1">
      <alignment vertical="center" wrapText="1"/>
    </xf>
    <xf numFmtId="0" fontId="26"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25"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176" fontId="27"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14" fillId="0" borderId="1" xfId="0" applyFont="1" applyFill="1" applyBorder="1" applyAlignment="1">
      <alignment horizontal="left" vertical="center" wrapText="1"/>
    </xf>
    <xf numFmtId="176" fontId="28" fillId="0" borderId="1" xfId="0" applyNumberFormat="1" applyFont="1" applyFill="1" applyBorder="1" applyAlignment="1">
      <alignment horizontal="center" vertical="center" wrapText="1"/>
    </xf>
    <xf numFmtId="178" fontId="17"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xf>
    <xf numFmtId="0" fontId="29" fillId="0" borderId="1" xfId="0" applyFont="1" applyFill="1" applyBorder="1" applyAlignment="1">
      <alignment horizontal="left" vertical="center" wrapText="1"/>
    </xf>
    <xf numFmtId="0" fontId="30" fillId="0" borderId="1" xfId="0" applyFont="1" applyFill="1" applyBorder="1" applyAlignment="1">
      <alignment horizontal="left" vertical="center" wrapText="1"/>
    </xf>
    <xf numFmtId="178" fontId="1" fillId="0" borderId="1" xfId="0" applyNumberFormat="1" applyFont="1" applyFill="1" applyBorder="1" applyAlignment="1">
      <alignment horizontal="left" vertical="center" wrapText="1"/>
    </xf>
    <xf numFmtId="0" fontId="31" fillId="0" borderId="1" xfId="0" applyFont="1" applyFill="1" applyBorder="1" applyAlignment="1">
      <alignment horizontal="left" vertical="center" wrapText="1"/>
    </xf>
    <xf numFmtId="0" fontId="8" fillId="0" borderId="0" xfId="0" applyFont="1" applyFill="1" applyAlignment="1">
      <alignment horizontal="left" vertical="center"/>
    </xf>
    <xf numFmtId="0" fontId="32" fillId="0" borderId="0" xfId="0" applyFont="1" applyFill="1" applyAlignment="1">
      <alignment horizontal="center" vertical="center"/>
    </xf>
    <xf numFmtId="178" fontId="10" fillId="0" borderId="1" xfId="0" applyNumberFormat="1" applyFont="1" applyFill="1" applyBorder="1" applyAlignment="1">
      <alignment horizontal="center" vertical="center" wrapText="1"/>
    </xf>
    <xf numFmtId="178" fontId="10" fillId="0" borderId="2" xfId="0" applyNumberFormat="1" applyFont="1" applyFill="1" applyBorder="1" applyAlignment="1">
      <alignment horizontal="center" vertical="center" wrapText="1"/>
    </xf>
    <xf numFmtId="178" fontId="10" fillId="0" borderId="1" xfId="0" applyNumberFormat="1" applyFont="1" applyFill="1" applyBorder="1" applyAlignment="1">
      <alignment horizontal="left" vertical="center"/>
    </xf>
    <xf numFmtId="177" fontId="10" fillId="0" borderId="1" xfId="0" applyNumberFormat="1" applyFont="1" applyFill="1" applyBorder="1" applyAlignment="1">
      <alignment horizontal="center" vertical="center" wrapText="1"/>
    </xf>
    <xf numFmtId="178" fontId="10" fillId="0" borderId="3" xfId="0" applyNumberFormat="1" applyFont="1" applyFill="1" applyBorder="1" applyAlignment="1">
      <alignment horizontal="center" vertical="center" wrapText="1"/>
    </xf>
    <xf numFmtId="177" fontId="10" fillId="0" borderId="1" xfId="0" applyNumberFormat="1" applyFont="1" applyFill="1" applyBorder="1" applyAlignment="1">
      <alignment horizontal="left" vertical="center"/>
    </xf>
    <xf numFmtId="176" fontId="33" fillId="0" borderId="1" xfId="0" applyNumberFormat="1" applyFont="1" applyFill="1" applyBorder="1" applyAlignment="1">
      <alignment horizontal="center" vertical="center"/>
    </xf>
    <xf numFmtId="0" fontId="34" fillId="0" borderId="1" xfId="0" applyNumberFormat="1" applyFont="1" applyFill="1" applyBorder="1" applyAlignment="1">
      <alignment horizontal="left" vertical="center" wrapText="1"/>
    </xf>
    <xf numFmtId="49" fontId="35" fillId="0" borderId="1" xfId="21" applyNumberFormat="1" applyFont="1" applyFill="1" applyBorder="1" applyAlignment="1">
      <alignment horizontal="center" vertical="center" wrapText="1"/>
    </xf>
    <xf numFmtId="178" fontId="36" fillId="0" borderId="1" xfId="0" applyNumberFormat="1" applyFont="1" applyFill="1" applyBorder="1" applyAlignment="1">
      <alignment vertical="center" wrapText="1"/>
    </xf>
    <xf numFmtId="0" fontId="37" fillId="0" borderId="1" xfId="66" applyNumberFormat="1" applyFont="1" applyFill="1" applyBorder="1" applyAlignment="1">
      <alignment horizontal="left" vertical="center" wrapText="1"/>
    </xf>
    <xf numFmtId="0" fontId="2" fillId="0" borderId="1" xfId="0" applyFont="1" applyFill="1" applyBorder="1" applyAlignment="1">
      <alignment horizontal="center" vertical="center"/>
    </xf>
    <xf numFmtId="181" fontId="2" fillId="0" borderId="1" xfId="0" applyNumberFormat="1" applyFont="1" applyFill="1" applyBorder="1" applyAlignment="1">
      <alignment horizontal="center" vertical="center"/>
    </xf>
    <xf numFmtId="178" fontId="38" fillId="0" borderId="1" xfId="0" applyNumberFormat="1" applyFont="1" applyFill="1" applyBorder="1" applyAlignment="1">
      <alignment vertical="center" wrapText="1"/>
    </xf>
    <xf numFmtId="0" fontId="39" fillId="0" borderId="1" xfId="66" applyNumberFormat="1" applyFont="1" applyFill="1" applyBorder="1" applyAlignment="1">
      <alignment horizontal="center" vertical="center" wrapText="1"/>
    </xf>
    <xf numFmtId="0" fontId="23" fillId="0" borderId="5" xfId="0" applyNumberFormat="1" applyFont="1" applyFill="1" applyBorder="1" applyAlignment="1">
      <alignment horizontal="left" vertical="center" wrapText="1"/>
    </xf>
    <xf numFmtId="0" fontId="40" fillId="0" borderId="1" xfId="66" applyNumberFormat="1" applyFont="1" applyFill="1" applyBorder="1" applyAlignment="1">
      <alignment horizontal="center" vertical="center" wrapText="1"/>
    </xf>
    <xf numFmtId="0" fontId="35" fillId="0" borderId="1" xfId="0" applyFont="1" applyFill="1" applyBorder="1" applyAlignment="1">
      <alignment horizontal="center" vertical="center"/>
    </xf>
    <xf numFmtId="176" fontId="41" fillId="0" borderId="1" xfId="64" applyNumberFormat="1" applyFont="1" applyFill="1" applyBorder="1" applyAlignment="1">
      <alignment horizontal="center" vertical="center" wrapText="1"/>
    </xf>
    <xf numFmtId="179" fontId="24" fillId="0" borderId="1" xfId="0" applyNumberFormat="1" applyFont="1" applyFill="1" applyBorder="1" applyAlignment="1">
      <alignment horizontal="center" vertical="center" wrapText="1"/>
    </xf>
    <xf numFmtId="0" fontId="42" fillId="0" borderId="1" xfId="0" applyFont="1" applyFill="1" applyBorder="1" applyAlignment="1">
      <alignment horizontal="center" vertical="center"/>
    </xf>
    <xf numFmtId="0" fontId="42" fillId="0" borderId="1" xfId="0" applyNumberFormat="1" applyFont="1" applyFill="1" applyBorder="1" applyAlignment="1">
      <alignment horizontal="center" vertical="center"/>
    </xf>
    <xf numFmtId="0" fontId="38"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43" fillId="0" borderId="1" xfId="0" applyFont="1" applyFill="1" applyBorder="1" applyAlignment="1">
      <alignment horizontal="center" vertical="center"/>
    </xf>
    <xf numFmtId="0" fontId="0" fillId="0" borderId="1" xfId="21" applyNumberFormat="1" applyFont="1" applyFill="1" applyBorder="1" applyAlignment="1">
      <alignment horizontal="center" vertical="center" wrapText="1"/>
    </xf>
    <xf numFmtId="179" fontId="14" fillId="0" borderId="1" xfId="0" applyNumberFormat="1" applyFont="1" applyFill="1" applyBorder="1" applyAlignment="1">
      <alignment horizontal="center" vertical="center"/>
    </xf>
    <xf numFmtId="0" fontId="42"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xf>
    <xf numFmtId="0" fontId="10" fillId="0" borderId="6"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4" fillId="0" borderId="1" xfId="0" applyFont="1" applyFill="1" applyBorder="1" applyAlignment="1">
      <alignment vertical="center"/>
    </xf>
    <xf numFmtId="178" fontId="38" fillId="0" borderId="1" xfId="0" applyNumberFormat="1" applyFont="1" applyFill="1" applyBorder="1" applyAlignment="1">
      <alignment horizontal="center" vertical="center" wrapText="1"/>
    </xf>
    <xf numFmtId="0" fontId="24" fillId="0" borderId="1" xfId="0" applyFont="1" applyFill="1" applyBorder="1" applyAlignment="1">
      <alignment vertical="center" wrapText="1"/>
    </xf>
    <xf numFmtId="180" fontId="38" fillId="0" borderId="1" xfId="0" applyNumberFormat="1" applyFont="1" applyFill="1" applyBorder="1" applyAlignment="1">
      <alignment horizontal="center" vertical="center" wrapText="1"/>
    </xf>
    <xf numFmtId="178" fontId="1" fillId="0" borderId="3" xfId="0" applyNumberFormat="1" applyFont="1" applyFill="1" applyBorder="1" applyAlignment="1">
      <alignment horizontal="left" vertical="center" wrapText="1"/>
    </xf>
    <xf numFmtId="0" fontId="1" fillId="0" borderId="3" xfId="0" applyFont="1" applyFill="1" applyBorder="1" applyAlignment="1">
      <alignment horizontal="center" vertical="center" wrapText="1"/>
    </xf>
    <xf numFmtId="0" fontId="31" fillId="0" borderId="3" xfId="0" applyFont="1" applyFill="1" applyBorder="1" applyAlignment="1">
      <alignment horizontal="left" vertical="center" wrapText="1"/>
    </xf>
    <xf numFmtId="0" fontId="23" fillId="0" borderId="1" xfId="66" applyNumberFormat="1" applyFont="1" applyFill="1" applyBorder="1" applyAlignment="1" applyProtection="1">
      <alignment horizontal="center" vertical="center" wrapText="1"/>
    </xf>
    <xf numFmtId="0" fontId="38" fillId="0" borderId="1" xfId="0" applyNumberFormat="1" applyFont="1" applyFill="1" applyBorder="1" applyAlignment="1">
      <alignment horizontal="center" vertical="center"/>
    </xf>
    <xf numFmtId="49" fontId="20" fillId="0" borderId="1" xfId="21" applyNumberFormat="1" applyFont="1" applyFill="1" applyBorder="1" applyAlignment="1">
      <alignment horizontal="left" vertical="center" wrapText="1"/>
    </xf>
    <xf numFmtId="178" fontId="22" fillId="0" borderId="1" xfId="0" applyNumberFormat="1" applyFont="1" applyFill="1" applyBorder="1" applyAlignment="1">
      <alignment horizontal="center" vertical="center" wrapText="1"/>
    </xf>
    <xf numFmtId="0" fontId="42"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wrapText="1"/>
    </xf>
    <xf numFmtId="0" fontId="20" fillId="0" borderId="1" xfId="0" applyNumberFormat="1" applyFont="1" applyFill="1" applyBorder="1" applyAlignment="1">
      <alignment horizontal="center" vertical="center"/>
    </xf>
    <xf numFmtId="0" fontId="22" fillId="0" borderId="1" xfId="0" applyFont="1" applyFill="1" applyBorder="1" applyAlignment="1">
      <alignment vertical="center" wrapText="1"/>
    </xf>
    <xf numFmtId="0" fontId="38" fillId="0" borderId="1" xfId="0" applyFont="1" applyFill="1" applyBorder="1" applyAlignment="1">
      <alignment horizontal="left" vertical="center" wrapText="1"/>
    </xf>
    <xf numFmtId="0" fontId="22" fillId="0" borderId="1" xfId="0" applyNumberFormat="1" applyFont="1" applyFill="1" applyBorder="1" applyAlignment="1">
      <alignment horizontal="center" vertical="center"/>
    </xf>
    <xf numFmtId="0" fontId="20" fillId="0" borderId="1" xfId="0" applyFont="1" applyFill="1" applyBorder="1" applyAlignment="1">
      <alignment horizontal="left" vertical="center" wrapText="1"/>
    </xf>
    <xf numFmtId="0" fontId="36" fillId="0" borderId="1" xfId="0" applyNumberFormat="1" applyFont="1" applyFill="1" applyBorder="1" applyAlignment="1">
      <alignment horizontal="center" vertical="center"/>
    </xf>
    <xf numFmtId="0" fontId="22" fillId="0" borderId="1" xfId="0" applyFont="1" applyFill="1" applyBorder="1" applyAlignment="1">
      <alignment horizontal="center" vertical="center" wrapText="1"/>
    </xf>
    <xf numFmtId="0" fontId="38" fillId="0" borderId="1" xfId="0" applyFont="1" applyFill="1" applyBorder="1" applyAlignment="1">
      <alignment horizontal="center" vertical="center"/>
    </xf>
    <xf numFmtId="180" fontId="44" fillId="0" borderId="1" xfId="64"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179" fontId="35" fillId="0" borderId="1" xfId="0" applyNumberFormat="1" applyFont="1" applyFill="1" applyBorder="1" applyAlignment="1">
      <alignment horizontal="center" vertical="center"/>
    </xf>
    <xf numFmtId="179" fontId="35" fillId="0" borderId="1" xfId="21" applyNumberFormat="1" applyFont="1" applyFill="1" applyBorder="1" applyAlignment="1">
      <alignment horizontal="center" vertical="center" wrapText="1"/>
    </xf>
    <xf numFmtId="0" fontId="21" fillId="0" borderId="1" xfId="0" applyFont="1" applyFill="1" applyBorder="1" applyAlignment="1">
      <alignment horizontal="left" vertical="center" wrapText="1"/>
    </xf>
    <xf numFmtId="176" fontId="37" fillId="0" borderId="1" xfId="64" applyNumberFormat="1" applyFont="1" applyFill="1" applyBorder="1" applyAlignment="1">
      <alignment horizontal="center" vertical="center" wrapText="1"/>
    </xf>
    <xf numFmtId="0" fontId="22" fillId="0" borderId="1" xfId="64" applyNumberFormat="1"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6"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44" fillId="0" borderId="1" xfId="66" applyNumberFormat="1" applyFont="1" applyFill="1" applyBorder="1" applyAlignment="1">
      <alignment horizontal="center" vertical="center" wrapText="1"/>
    </xf>
    <xf numFmtId="178" fontId="35" fillId="0" borderId="1" xfId="0" applyNumberFormat="1" applyFont="1" applyFill="1" applyBorder="1" applyAlignment="1">
      <alignment horizontal="center" vertical="center"/>
    </xf>
    <xf numFmtId="180" fontId="42" fillId="0" borderId="1" xfId="0" applyNumberFormat="1" applyFont="1" applyFill="1" applyBorder="1" applyAlignment="1">
      <alignment horizontal="center" vertical="center"/>
    </xf>
    <xf numFmtId="178" fontId="42" fillId="0" borderId="1" xfId="0" applyNumberFormat="1" applyFont="1" applyFill="1" applyBorder="1" applyAlignment="1">
      <alignment horizontal="center" vertical="center"/>
    </xf>
    <xf numFmtId="0" fontId="22" fillId="0" borderId="1" xfId="0" applyNumberFormat="1" applyFont="1" applyFill="1" applyBorder="1" applyAlignment="1">
      <alignment horizontal="left" vertical="center" wrapText="1"/>
    </xf>
    <xf numFmtId="0" fontId="22" fillId="0" borderId="1" xfId="0" applyNumberFormat="1" applyFont="1" applyFill="1" applyBorder="1" applyAlignment="1">
      <alignment horizontal="center" vertical="center" wrapText="1"/>
    </xf>
    <xf numFmtId="0" fontId="38" fillId="0" borderId="1" xfId="0" applyNumberFormat="1" applyFont="1" applyFill="1" applyBorder="1" applyAlignment="1">
      <alignment horizontal="left" vertical="center" wrapText="1"/>
    </xf>
    <xf numFmtId="0" fontId="12" fillId="0" borderId="1" xfId="66" applyNumberFormat="1" applyFont="1" applyFill="1" applyBorder="1" applyAlignment="1">
      <alignment horizontal="center" vertical="center" wrapText="1"/>
    </xf>
    <xf numFmtId="0" fontId="45" fillId="0" borderId="1" xfId="0" applyNumberFormat="1" applyFont="1" applyFill="1" applyBorder="1" applyAlignment="1">
      <alignment horizontal="center" vertical="center" wrapText="1"/>
    </xf>
    <xf numFmtId="0" fontId="38" fillId="0" borderId="6" xfId="0" applyNumberFormat="1" applyFont="1" applyFill="1" applyBorder="1" applyAlignment="1">
      <alignment horizontal="left" vertical="center" wrapText="1"/>
    </xf>
    <xf numFmtId="0" fontId="37" fillId="0" borderId="1" xfId="0" applyFont="1" applyFill="1" applyBorder="1" applyAlignment="1">
      <alignment horizontal="center" vertical="center" wrapText="1"/>
    </xf>
    <xf numFmtId="0" fontId="37" fillId="0" borderId="1" xfId="66" applyNumberFormat="1" applyFont="1" applyFill="1" applyBorder="1" applyAlignment="1">
      <alignment horizontal="center" vertical="center" wrapText="1"/>
    </xf>
    <xf numFmtId="0" fontId="42" fillId="0" borderId="1" xfId="0" applyFont="1" applyFill="1" applyBorder="1" applyAlignment="1">
      <alignment vertical="center"/>
    </xf>
    <xf numFmtId="0" fontId="38"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15" fillId="0" borderId="7" xfId="0" applyFont="1" applyFill="1" applyBorder="1" applyAlignment="1">
      <alignment horizontal="left" vertical="center" wrapText="1"/>
    </xf>
    <xf numFmtId="0" fontId="46" fillId="0" borderId="1" xfId="0" applyFont="1" applyFill="1" applyBorder="1" applyAlignment="1">
      <alignment horizontal="left" vertical="center" wrapText="1"/>
    </xf>
    <xf numFmtId="0" fontId="47" fillId="0" borderId="1" xfId="0" applyFont="1" applyFill="1" applyBorder="1" applyAlignment="1">
      <alignment horizontal="left" vertical="center" wrapText="1"/>
    </xf>
    <xf numFmtId="176" fontId="47" fillId="0" borderId="1" xfId="0" applyNumberFormat="1" applyFont="1" applyFill="1" applyBorder="1" applyAlignment="1">
      <alignment horizontal="center" vertical="center"/>
    </xf>
    <xf numFmtId="49" fontId="36" fillId="0" borderId="1" xfId="21" applyNumberFormat="1" applyFont="1" applyFill="1" applyBorder="1" applyAlignment="1">
      <alignment horizontal="left" vertical="center" wrapText="1"/>
    </xf>
    <xf numFmtId="176" fontId="48" fillId="0" borderId="1" xfId="21" applyNumberFormat="1" applyFont="1" applyFill="1" applyBorder="1" applyAlignment="1">
      <alignment horizontal="center" vertical="center" wrapText="1"/>
    </xf>
    <xf numFmtId="0" fontId="41" fillId="0" borderId="1" xfId="0" applyFont="1" applyFill="1" applyBorder="1" applyAlignment="1">
      <alignment vertical="center" wrapText="1"/>
    </xf>
    <xf numFmtId="0" fontId="15" fillId="0" borderId="1" xfId="21" applyFont="1" applyFill="1" applyBorder="1" applyAlignment="1">
      <alignment horizontal="left" vertical="center" wrapText="1"/>
    </xf>
    <xf numFmtId="176" fontId="49" fillId="0" borderId="1" xfId="64" applyNumberFormat="1" applyFont="1" applyFill="1" applyBorder="1" applyAlignment="1">
      <alignment horizontal="center" vertical="center" wrapText="1"/>
    </xf>
    <xf numFmtId="0" fontId="17" fillId="0" borderId="7" xfId="64" applyNumberFormat="1" applyFont="1" applyFill="1" applyBorder="1" applyAlignment="1">
      <alignment horizontal="left" vertical="center" wrapText="1"/>
    </xf>
    <xf numFmtId="176" fontId="50" fillId="0" borderId="1" xfId="64" applyNumberFormat="1" applyFont="1" applyFill="1" applyBorder="1" applyAlignment="1">
      <alignment horizontal="center" vertical="center" wrapText="1"/>
    </xf>
    <xf numFmtId="179" fontId="22" fillId="0" borderId="1" xfId="0" applyNumberFormat="1" applyFont="1" applyFill="1" applyBorder="1" applyAlignment="1">
      <alignment horizontal="left" vertical="center" wrapText="1"/>
    </xf>
    <xf numFmtId="178" fontId="22" fillId="0" borderId="1" xfId="0" applyNumberFormat="1" applyFont="1" applyFill="1" applyBorder="1" applyAlignment="1">
      <alignment horizontal="left" vertical="center" wrapText="1"/>
    </xf>
    <xf numFmtId="179" fontId="21" fillId="0" borderId="1" xfId="0" applyNumberFormat="1" applyFont="1" applyFill="1" applyBorder="1" applyAlignment="1">
      <alignment horizontal="center" vertical="center"/>
    </xf>
    <xf numFmtId="0" fontId="42" fillId="0" borderId="1" xfId="21" applyFont="1" applyFill="1" applyBorder="1" applyAlignment="1">
      <alignment horizontal="center" vertical="center" wrapText="1"/>
    </xf>
    <xf numFmtId="179" fontId="48" fillId="0" borderId="1" xfId="21" applyNumberFormat="1" applyFont="1" applyFill="1" applyBorder="1" applyAlignment="1">
      <alignment horizontal="center" vertical="center" wrapText="1"/>
    </xf>
    <xf numFmtId="179" fontId="0" fillId="0" borderId="1" xfId="21" applyNumberFormat="1" applyFont="1" applyFill="1" applyBorder="1" applyAlignment="1">
      <alignment horizontal="center" vertical="center" wrapText="1"/>
    </xf>
    <xf numFmtId="177" fontId="42" fillId="0" borderId="1" xfId="21" applyNumberFormat="1" applyFont="1" applyFill="1" applyBorder="1" applyAlignment="1">
      <alignment horizontal="center" vertical="center" wrapText="1"/>
    </xf>
    <xf numFmtId="0" fontId="28"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178" fontId="38" fillId="0" borderId="1" xfId="0" applyNumberFormat="1" applyFont="1" applyFill="1" applyBorder="1" applyAlignment="1">
      <alignment horizontal="center" vertical="center"/>
    </xf>
    <xf numFmtId="0" fontId="23" fillId="0" borderId="1" xfId="0" applyFont="1" applyFill="1" applyBorder="1" applyAlignment="1">
      <alignment horizontal="left" vertical="center" wrapText="1"/>
    </xf>
    <xf numFmtId="0" fontId="51" fillId="0" borderId="1" xfId="0" applyFont="1" applyFill="1" applyBorder="1" applyAlignment="1">
      <alignment horizontal="left" vertical="center" wrapText="1"/>
    </xf>
    <xf numFmtId="176" fontId="36" fillId="0" borderId="1" xfId="0" applyNumberFormat="1" applyFont="1" applyFill="1" applyBorder="1" applyAlignment="1">
      <alignment horizontal="center" vertical="center" wrapText="1"/>
    </xf>
    <xf numFmtId="176" fontId="38" fillId="0" borderId="1" xfId="0" applyNumberFormat="1" applyFont="1" applyFill="1" applyBorder="1" applyAlignment="1">
      <alignment horizontal="center" vertical="center" wrapText="1"/>
    </xf>
    <xf numFmtId="0" fontId="52" fillId="0" borderId="1" xfId="0" applyNumberFormat="1" applyFont="1" applyFill="1" applyBorder="1" applyAlignment="1">
      <alignment horizontal="center" vertical="center" wrapText="1"/>
    </xf>
    <xf numFmtId="176" fontId="53" fillId="0" borderId="1"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0" fontId="53" fillId="0" borderId="1" xfId="0" applyFont="1" applyFill="1" applyBorder="1" applyAlignment="1">
      <alignment horizontal="left" vertical="center" wrapText="1"/>
    </xf>
    <xf numFmtId="0" fontId="53" fillId="0" borderId="1" xfId="0" applyFont="1" applyFill="1" applyBorder="1" applyAlignment="1">
      <alignment horizontal="center" vertical="center" wrapText="1"/>
    </xf>
    <xf numFmtId="179" fontId="53" fillId="0" borderId="1" xfId="0" applyNumberFormat="1" applyFont="1" applyFill="1" applyBorder="1" applyAlignment="1">
      <alignment horizontal="center" vertical="center" wrapText="1"/>
    </xf>
    <xf numFmtId="180" fontId="53" fillId="0" borderId="1" xfId="0" applyNumberFormat="1" applyFont="1" applyFill="1" applyBorder="1" applyAlignment="1">
      <alignment horizontal="center" vertical="center" wrapText="1"/>
    </xf>
    <xf numFmtId="0" fontId="37" fillId="0" borderId="1" xfId="0" applyFont="1" applyFill="1" applyBorder="1" applyAlignment="1">
      <alignment horizontal="left" vertical="center" wrapText="1"/>
    </xf>
    <xf numFmtId="180" fontId="37" fillId="0" borderId="1" xfId="0" applyNumberFormat="1" applyFont="1" applyFill="1" applyBorder="1" applyAlignment="1">
      <alignment horizontal="center" vertical="center"/>
    </xf>
    <xf numFmtId="0" fontId="51" fillId="0" borderId="3" xfId="0" applyFont="1" applyFill="1" applyBorder="1" applyAlignment="1">
      <alignment horizontal="left" vertical="center" wrapText="1"/>
    </xf>
    <xf numFmtId="179" fontId="51" fillId="0" borderId="3" xfId="0" applyNumberFormat="1" applyFont="1" applyFill="1" applyBorder="1" applyAlignment="1">
      <alignment horizontal="center" vertical="center" wrapText="1"/>
    </xf>
    <xf numFmtId="0" fontId="37" fillId="0" borderId="3" xfId="0" applyFont="1" applyFill="1" applyBorder="1" applyAlignment="1">
      <alignment horizontal="left" vertical="center" wrapText="1"/>
    </xf>
    <xf numFmtId="179" fontId="37" fillId="0" borderId="3" xfId="0" applyNumberFormat="1" applyFont="1" applyFill="1" applyBorder="1" applyAlignment="1">
      <alignment horizontal="center" vertical="center"/>
    </xf>
    <xf numFmtId="179" fontId="37" fillId="0" borderId="1" xfId="0" applyNumberFormat="1" applyFont="1" applyFill="1" applyBorder="1" applyAlignment="1">
      <alignment horizontal="center" vertical="center"/>
    </xf>
    <xf numFmtId="176" fontId="51" fillId="0" borderId="1" xfId="0" applyNumberFormat="1" applyFont="1" applyFill="1" applyBorder="1" applyAlignment="1">
      <alignment horizontal="center" vertical="center" wrapText="1"/>
    </xf>
    <xf numFmtId="0" fontId="52" fillId="0" borderId="1" xfId="0" applyFont="1" applyFill="1" applyBorder="1" applyAlignment="1">
      <alignment horizontal="left" vertical="center" wrapText="1"/>
    </xf>
    <xf numFmtId="176" fontId="52" fillId="0" borderId="1" xfId="0" applyNumberFormat="1" applyFont="1" applyFill="1" applyBorder="1" applyAlignment="1">
      <alignment horizontal="center" vertical="center"/>
    </xf>
    <xf numFmtId="178" fontId="38" fillId="0" borderId="1" xfId="0" applyNumberFormat="1" applyFont="1" applyFill="1" applyBorder="1" applyAlignment="1">
      <alignment horizontal="left" vertical="center" wrapText="1"/>
    </xf>
    <xf numFmtId="178" fontId="42" fillId="0" borderId="1" xfId="0" applyNumberFormat="1" applyFont="1" applyFill="1" applyBorder="1" applyAlignment="1">
      <alignment horizontal="center" vertical="center" wrapText="1"/>
    </xf>
    <xf numFmtId="177" fontId="42" fillId="0" borderId="1" xfId="0" applyNumberFormat="1" applyFont="1" applyFill="1" applyBorder="1" applyAlignment="1">
      <alignment horizontal="center" vertical="center" wrapText="1"/>
    </xf>
    <xf numFmtId="182" fontId="42" fillId="0" borderId="1" xfId="0" applyNumberFormat="1" applyFont="1" applyFill="1" applyBorder="1" applyAlignment="1">
      <alignment horizontal="center" vertical="center" wrapText="1"/>
    </xf>
    <xf numFmtId="180" fontId="42"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xf>
    <xf numFmtId="0" fontId="37" fillId="0" borderId="1" xfId="0" applyNumberFormat="1" applyFont="1" applyFill="1" applyBorder="1" applyAlignment="1">
      <alignment horizontal="left" vertical="center" wrapText="1"/>
    </xf>
    <xf numFmtId="0" fontId="37" fillId="0" borderId="1" xfId="0" applyFont="1" applyFill="1" applyBorder="1" applyAlignment="1">
      <alignment horizontal="center" vertical="center"/>
    </xf>
    <xf numFmtId="178" fontId="35" fillId="0" borderId="1" xfId="0" applyNumberFormat="1" applyFont="1" applyFill="1" applyBorder="1" applyAlignment="1">
      <alignment horizontal="center" vertical="center" wrapText="1"/>
    </xf>
    <xf numFmtId="0" fontId="55" fillId="0" borderId="1" xfId="0" applyFont="1" applyFill="1" applyBorder="1" applyAlignment="1">
      <alignment horizontal="left" vertical="center" wrapText="1"/>
    </xf>
    <xf numFmtId="0" fontId="55" fillId="0" borderId="1" xfId="0" applyFont="1" applyFill="1" applyBorder="1" applyAlignment="1">
      <alignment horizontal="center" vertical="center" wrapText="1"/>
    </xf>
    <xf numFmtId="181" fontId="42"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181" fontId="2" fillId="0" borderId="1" xfId="0" applyNumberFormat="1" applyFont="1" applyFill="1" applyBorder="1" applyAlignment="1">
      <alignment horizontal="center" vertical="center" wrapText="1"/>
    </xf>
    <xf numFmtId="182" fontId="38" fillId="0" borderId="1" xfId="0" applyNumberFormat="1" applyFont="1" applyFill="1" applyBorder="1" applyAlignment="1">
      <alignment horizontal="center" vertical="center" wrapText="1"/>
    </xf>
    <xf numFmtId="0" fontId="35" fillId="0" borderId="1" xfId="0" applyFont="1" applyFill="1" applyBorder="1" applyAlignment="1">
      <alignment vertical="center"/>
    </xf>
    <xf numFmtId="182" fontId="22" fillId="0" borderId="1" xfId="0" applyNumberFormat="1" applyFont="1" applyFill="1" applyBorder="1" applyAlignment="1">
      <alignment vertical="center" wrapText="1"/>
    </xf>
    <xf numFmtId="0" fontId="56" fillId="0" borderId="1" xfId="0" applyFont="1" applyFill="1" applyBorder="1" applyAlignment="1">
      <alignment horizontal="center" vertical="center" wrapText="1"/>
    </xf>
    <xf numFmtId="0" fontId="27" fillId="0" borderId="1" xfId="0" applyFont="1" applyFill="1" applyBorder="1" applyAlignment="1">
      <alignment vertical="center" wrapText="1"/>
    </xf>
    <xf numFmtId="0" fontId="57" fillId="0" borderId="1" xfId="0" applyFont="1" applyFill="1" applyBorder="1" applyAlignment="1">
      <alignment horizontal="left" vertical="center" wrapText="1"/>
    </xf>
    <xf numFmtId="0" fontId="37" fillId="0" borderId="1" xfId="0" applyFont="1" applyFill="1" applyBorder="1" applyAlignment="1">
      <alignment vertical="center" wrapText="1"/>
    </xf>
    <xf numFmtId="0" fontId="57" fillId="0" borderId="1" xfId="0" applyFont="1" applyFill="1" applyBorder="1" applyAlignment="1">
      <alignment vertical="center" wrapText="1"/>
    </xf>
    <xf numFmtId="0" fontId="58" fillId="0" borderId="1" xfId="58" applyFont="1" applyFill="1" applyBorder="1" applyAlignment="1">
      <alignment horizontal="left" vertical="center" wrapText="1"/>
    </xf>
    <xf numFmtId="176" fontId="58" fillId="0" borderId="1" xfId="58" applyNumberFormat="1" applyFont="1" applyFill="1" applyBorder="1" applyAlignment="1">
      <alignment horizontal="center" vertical="center" wrapText="1"/>
    </xf>
    <xf numFmtId="0" fontId="58" fillId="0" borderId="1" xfId="0" applyFont="1" applyFill="1" applyBorder="1" applyAlignment="1">
      <alignment horizontal="left" vertical="center" wrapText="1"/>
    </xf>
    <xf numFmtId="0" fontId="52" fillId="0" borderId="1" xfId="58" applyFont="1" applyFill="1" applyBorder="1" applyAlignment="1">
      <alignment horizontal="left" vertical="center" wrapText="1"/>
    </xf>
    <xf numFmtId="176" fontId="52" fillId="0" borderId="1" xfId="58" applyNumberFormat="1" applyFont="1" applyFill="1" applyBorder="1" applyAlignment="1">
      <alignment horizontal="center" vertical="center" wrapText="1"/>
    </xf>
    <xf numFmtId="0" fontId="38" fillId="0" borderId="1" xfId="19" applyFont="1" applyFill="1" applyBorder="1" applyAlignment="1">
      <alignment horizontal="left" vertical="center" wrapText="1"/>
    </xf>
    <xf numFmtId="0" fontId="57" fillId="0" borderId="1" xfId="65" applyFont="1" applyFill="1" applyBorder="1" applyAlignment="1">
      <alignment horizontal="left" vertical="center" wrapText="1"/>
    </xf>
    <xf numFmtId="176" fontId="37" fillId="0" borderId="1" xfId="0" applyNumberFormat="1" applyFont="1" applyFill="1" applyBorder="1" applyAlignment="1">
      <alignment horizontal="center" vertical="center" wrapText="1"/>
    </xf>
    <xf numFmtId="176" fontId="38" fillId="0" borderId="1" xfId="0" applyNumberFormat="1" applyFont="1" applyFill="1" applyBorder="1" applyAlignment="1">
      <alignment horizontal="center" vertical="center"/>
    </xf>
    <xf numFmtId="182" fontId="22" fillId="0" borderId="1" xfId="0" applyNumberFormat="1" applyFont="1" applyFill="1" applyBorder="1" applyAlignment="1">
      <alignment horizontal="left" vertical="center"/>
    </xf>
    <xf numFmtId="176" fontId="20" fillId="0" borderId="1" xfId="0" applyNumberFormat="1" applyFont="1" applyFill="1" applyBorder="1" applyAlignment="1">
      <alignment horizontal="center" vertical="center" wrapText="1"/>
    </xf>
    <xf numFmtId="182" fontId="22" fillId="0" borderId="1" xfId="0" applyNumberFormat="1" applyFont="1" applyFill="1" applyBorder="1" applyAlignment="1">
      <alignment vertical="center"/>
    </xf>
    <xf numFmtId="182" fontId="22" fillId="0" borderId="1" xfId="0" applyNumberFormat="1" applyFont="1" applyFill="1" applyBorder="1" applyAlignment="1">
      <alignment horizontal="left" vertical="center" wrapText="1"/>
    </xf>
    <xf numFmtId="177" fontId="22" fillId="0" borderId="1" xfId="0" applyNumberFormat="1" applyFont="1" applyFill="1" applyBorder="1" applyAlignment="1">
      <alignment vertical="center" wrapText="1"/>
    </xf>
    <xf numFmtId="0" fontId="22" fillId="0" borderId="1" xfId="58" applyFont="1" applyFill="1" applyBorder="1" applyAlignment="1">
      <alignment horizontal="left" vertical="center" wrapText="1"/>
    </xf>
    <xf numFmtId="0" fontId="27" fillId="0" borderId="1" xfId="0" applyFont="1" applyFill="1" applyBorder="1" applyAlignment="1">
      <alignment horizontal="center" vertical="center" wrapText="1"/>
    </xf>
    <xf numFmtId="182" fontId="38" fillId="0" borderId="1" xfId="0" applyNumberFormat="1" applyFont="1" applyFill="1" applyBorder="1" applyAlignment="1">
      <alignment horizontal="left" vertical="center" wrapText="1"/>
    </xf>
    <xf numFmtId="176" fontId="14" fillId="0" borderId="1" xfId="0" applyNumberFormat="1" applyFont="1" applyFill="1" applyBorder="1" applyAlignment="1">
      <alignment horizontal="center" vertical="center" wrapText="1"/>
    </xf>
    <xf numFmtId="182" fontId="37" fillId="0" borderId="1" xfId="0" applyNumberFormat="1" applyFont="1" applyFill="1" applyBorder="1" applyAlignment="1">
      <alignment horizontal="center" vertical="center"/>
    </xf>
    <xf numFmtId="179" fontId="37" fillId="0" borderId="1" xfId="0" applyNumberFormat="1" applyFont="1" applyFill="1" applyBorder="1" applyAlignment="1">
      <alignment horizontal="center" vertical="center" wrapText="1"/>
    </xf>
    <xf numFmtId="0" fontId="38" fillId="0" borderId="0" xfId="0"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179" fontId="42" fillId="0" borderId="1" xfId="21" applyNumberFormat="1" applyFont="1" applyFill="1" applyBorder="1" applyAlignment="1">
      <alignment horizontal="center" vertical="center" wrapText="1"/>
    </xf>
    <xf numFmtId="0" fontId="22" fillId="0" borderId="1" xfId="0" applyFont="1" applyFill="1" applyBorder="1" applyAlignment="1">
      <alignment horizontal="justify" vertical="center" wrapText="1"/>
    </xf>
    <xf numFmtId="183" fontId="40" fillId="0" borderId="1" xfId="0" applyNumberFormat="1" applyFont="1" applyFill="1" applyBorder="1" applyAlignment="1">
      <alignment horizontal="center" vertical="center" wrapText="1"/>
    </xf>
    <xf numFmtId="179" fontId="40" fillId="0" borderId="1" xfId="0" applyNumberFormat="1" applyFont="1" applyFill="1" applyBorder="1" applyAlignment="1">
      <alignment horizontal="center" vertical="center" wrapText="1"/>
    </xf>
    <xf numFmtId="0" fontId="59" fillId="0" borderId="1" xfId="64" applyFont="1" applyFill="1" applyBorder="1" applyAlignment="1">
      <alignment horizontal="center" vertical="center" wrapText="1"/>
    </xf>
    <xf numFmtId="176" fontId="60" fillId="0" borderId="1" xfId="0" applyNumberFormat="1" applyFont="1" applyFill="1" applyBorder="1" applyAlignment="1">
      <alignment horizontal="center" vertical="center"/>
    </xf>
    <xf numFmtId="182" fontId="57"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xf>
    <xf numFmtId="176" fontId="22" fillId="0" borderId="1" xfId="0" applyNumberFormat="1" applyFont="1" applyFill="1" applyBorder="1" applyAlignment="1">
      <alignment horizontal="center" vertical="center" wrapText="1"/>
    </xf>
    <xf numFmtId="183" fontId="52" fillId="0" borderId="1" xfId="0" applyNumberFormat="1" applyFont="1" applyFill="1" applyBorder="1" applyAlignment="1">
      <alignment horizontal="center" vertical="center"/>
    </xf>
    <xf numFmtId="179" fontId="22"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left" vertical="center"/>
    </xf>
    <xf numFmtId="177" fontId="2" fillId="0" borderId="1" xfId="0" applyNumberFormat="1" applyFont="1" applyFill="1" applyBorder="1" applyAlignment="1">
      <alignment horizontal="center" vertical="center"/>
    </xf>
    <xf numFmtId="18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38" fillId="0" borderId="1" xfId="21" applyFont="1" applyFill="1" applyBorder="1" applyAlignment="1" applyProtection="1">
      <alignment vertical="center" wrapText="1"/>
      <protection locked="0"/>
    </xf>
    <xf numFmtId="0" fontId="38" fillId="0" borderId="1" xfId="0" applyFont="1" applyFill="1" applyBorder="1" applyAlignment="1">
      <alignment horizontal="justify" vertical="center"/>
    </xf>
    <xf numFmtId="49" fontId="38" fillId="0" borderId="1" xfId="0" applyNumberFormat="1" applyFont="1" applyFill="1" applyBorder="1" applyAlignment="1">
      <alignment horizontal="center" vertical="center" wrapText="1"/>
    </xf>
    <xf numFmtId="0" fontId="38" fillId="0" borderId="1" xfId="0" applyFont="1" applyFill="1" applyBorder="1" applyAlignment="1">
      <alignment vertical="center" wrapText="1"/>
    </xf>
    <xf numFmtId="178" fontId="14" fillId="0" borderId="1" xfId="0" applyNumberFormat="1" applyFont="1" applyFill="1" applyBorder="1" applyAlignment="1">
      <alignment horizontal="center" vertical="center" wrapText="1"/>
    </xf>
    <xf numFmtId="178" fontId="14" fillId="0" borderId="1" xfId="0" applyNumberFormat="1" applyFont="1" applyFill="1" applyBorder="1" applyAlignment="1">
      <alignment horizontal="left" vertical="center" wrapText="1"/>
    </xf>
    <xf numFmtId="180" fontId="43" fillId="0" borderId="1" xfId="0" applyNumberFormat="1" applyFont="1" applyFill="1" applyBorder="1" applyAlignment="1">
      <alignment horizontal="center" vertical="center" wrapText="1"/>
    </xf>
    <xf numFmtId="182" fontId="43" fillId="0" borderId="1" xfId="0" applyNumberFormat="1"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182" fontId="2" fillId="0" borderId="1" xfId="0" applyNumberFormat="1" applyFont="1" applyFill="1" applyBorder="1" applyAlignment="1">
      <alignment horizontal="center" vertical="center" wrapText="1"/>
    </xf>
    <xf numFmtId="182"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left" vertical="center"/>
    </xf>
    <xf numFmtId="180" fontId="2"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2"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177" fontId="38" fillId="0" borderId="1" xfId="0" applyNumberFormat="1" applyFont="1" applyFill="1" applyBorder="1" applyAlignment="1">
      <alignment horizontal="center" vertical="center" wrapText="1"/>
    </xf>
    <xf numFmtId="182" fontId="2" fillId="0" borderId="1" xfId="0" applyNumberFormat="1" applyFont="1" applyFill="1" applyBorder="1" applyAlignment="1">
      <alignment horizontal="center" vertical="center"/>
    </xf>
    <xf numFmtId="182" fontId="42" fillId="0" borderId="1" xfId="0" applyNumberFormat="1" applyFont="1" applyFill="1" applyBorder="1" applyAlignment="1">
      <alignment horizontal="center" vertical="center"/>
    </xf>
    <xf numFmtId="0" fontId="38" fillId="0" borderId="1" xfId="0" applyFont="1" applyFill="1" applyBorder="1" applyAlignment="1">
      <alignment vertical="center"/>
    </xf>
    <xf numFmtId="0" fontId="2" fillId="0" borderId="1" xfId="0" applyFont="1" applyFill="1" applyBorder="1" applyAlignment="1">
      <alignment vertical="center"/>
    </xf>
    <xf numFmtId="0" fontId="1" fillId="0" borderId="1" xfId="0" applyNumberFormat="1" applyFont="1" applyFill="1" applyBorder="1" applyAlignment="1">
      <alignment horizontal="center" vertical="center" wrapText="1"/>
    </xf>
    <xf numFmtId="0" fontId="61" fillId="0" borderId="0" xfId="0" applyFont="1" applyFill="1" applyBorder="1" applyAlignment="1">
      <alignment horizontal="center" vertical="center"/>
    </xf>
    <xf numFmtId="0" fontId="1" fillId="0" borderId="0" xfId="64" applyFont="1" applyFill="1" applyBorder="1" applyAlignment="1">
      <alignment horizontal="center" vertical="center"/>
    </xf>
    <xf numFmtId="0" fontId="57" fillId="0" borderId="0" xfId="0" applyFont="1" applyFill="1" applyBorder="1" applyAlignment="1">
      <alignment horizontal="center" vertical="center"/>
    </xf>
    <xf numFmtId="0" fontId="57" fillId="0" borderId="0" xfId="64" applyFont="1" applyFill="1" applyBorder="1" applyAlignment="1">
      <alignment horizontal="center" vertical="center"/>
    </xf>
    <xf numFmtId="0" fontId="0" fillId="0" borderId="0" xfId="0" applyFill="1" applyBorder="1" applyAlignment="1">
      <alignment vertical="center"/>
    </xf>
    <xf numFmtId="0" fontId="62" fillId="0" borderId="0" xfId="58" applyNumberFormat="1" applyFont="1" applyFill="1" applyBorder="1" applyAlignment="1">
      <alignment horizontal="center" vertical="center" wrapText="1"/>
    </xf>
    <xf numFmtId="0" fontId="63" fillId="0" borderId="0" xfId="58" applyNumberFormat="1" applyFont="1" applyFill="1" applyBorder="1" applyAlignment="1">
      <alignment horizontal="center" vertical="center" wrapText="1"/>
    </xf>
    <xf numFmtId="0" fontId="64" fillId="0" borderId="0" xfId="58" applyNumberFormat="1" applyFont="1" applyFill="1" applyBorder="1" applyAlignment="1">
      <alignment horizontal="center" vertical="center" wrapText="1"/>
    </xf>
    <xf numFmtId="0" fontId="65" fillId="0" borderId="8" xfId="58" applyNumberFormat="1" applyFont="1" applyFill="1" applyBorder="1" applyAlignment="1">
      <alignment horizontal="right" vertical="center" wrapText="1"/>
    </xf>
    <xf numFmtId="0" fontId="4" fillId="0" borderId="1" xfId="58" applyNumberFormat="1" applyFont="1" applyFill="1" applyBorder="1" applyAlignment="1">
      <alignment horizontal="center" vertical="center" wrapText="1"/>
    </xf>
    <xf numFmtId="0" fontId="14" fillId="0" borderId="1" xfId="70" applyNumberFormat="1" applyFont="1" applyFill="1" applyBorder="1" applyAlignment="1" applyProtection="1">
      <alignment horizontal="center" vertical="center" wrapText="1"/>
    </xf>
    <xf numFmtId="0" fontId="14" fillId="0" borderId="1" xfId="58" applyNumberFormat="1" applyFont="1" applyFill="1" applyBorder="1" applyAlignment="1">
      <alignment horizontal="center" vertical="center" wrapText="1"/>
    </xf>
    <xf numFmtId="176" fontId="14" fillId="0" borderId="1" xfId="58" applyNumberFormat="1" applyFont="1" applyFill="1" applyBorder="1" applyAlignment="1">
      <alignment horizontal="center" vertical="center" wrapText="1"/>
    </xf>
    <xf numFmtId="0" fontId="36" fillId="2" borderId="4" xfId="69" applyNumberFormat="1" applyFont="1" applyFill="1" applyBorder="1" applyAlignment="1" applyProtection="1">
      <alignment horizontal="center" vertical="center" wrapText="1"/>
    </xf>
    <xf numFmtId="0" fontId="36" fillId="2" borderId="9" xfId="69" applyNumberFormat="1" applyFont="1" applyFill="1" applyBorder="1" applyAlignment="1" applyProtection="1">
      <alignment horizontal="center" vertical="center" wrapText="1"/>
    </xf>
    <xf numFmtId="0" fontId="36" fillId="2" borderId="7" xfId="69" applyNumberFormat="1" applyFont="1" applyFill="1" applyBorder="1" applyAlignment="1" applyProtection="1">
      <alignment horizontal="center" vertical="center" wrapText="1"/>
    </xf>
    <xf numFmtId="0" fontId="66" fillId="3" borderId="1" xfId="69" applyNumberFormat="1" applyFont="1" applyFill="1" applyBorder="1" applyAlignment="1" applyProtection="1">
      <alignment horizontal="center" vertical="center" wrapText="1"/>
    </xf>
    <xf numFmtId="0" fontId="25" fillId="0" borderId="1" xfId="69" applyNumberFormat="1" applyFont="1" applyFill="1" applyBorder="1" applyAlignment="1" applyProtection="1">
      <alignment horizontal="center" vertical="center" wrapText="1"/>
    </xf>
    <xf numFmtId="0" fontId="1" fillId="0" borderId="1" xfId="58" applyNumberFormat="1" applyFont="1" applyFill="1" applyBorder="1" applyAlignment="1">
      <alignment horizontal="center" vertical="center" wrapText="1"/>
    </xf>
    <xf numFmtId="0" fontId="26" fillId="0" borderId="1" xfId="69" applyNumberFormat="1" applyFont="1" applyFill="1" applyBorder="1" applyAlignment="1" applyProtection="1">
      <alignment horizontal="center" vertical="center" wrapText="1"/>
    </xf>
    <xf numFmtId="0" fontId="26" fillId="3" borderId="1" xfId="69" applyNumberFormat="1" applyFont="1" applyFill="1" applyBorder="1" applyAlignment="1" applyProtection="1">
      <alignment horizontal="center" vertical="center" wrapText="1"/>
    </xf>
    <xf numFmtId="0" fontId="26" fillId="3" borderId="6" xfId="69" applyNumberFormat="1" applyFont="1" applyFill="1" applyBorder="1" applyAlignment="1" applyProtection="1">
      <alignment horizontal="center" vertical="center" wrapText="1"/>
    </xf>
    <xf numFmtId="0" fontId="26" fillId="3" borderId="2" xfId="69" applyNumberFormat="1" applyFont="1" applyFill="1" applyBorder="1" applyAlignment="1" applyProtection="1">
      <alignment horizontal="center" vertical="center" wrapText="1"/>
    </xf>
    <xf numFmtId="0" fontId="67" fillId="0" borderId="1" xfId="58" applyNumberFormat="1" applyFont="1" applyFill="1" applyBorder="1" applyAlignment="1">
      <alignment horizontal="center" vertical="center" wrapText="1"/>
    </xf>
    <xf numFmtId="0" fontId="26" fillId="3" borderId="4" xfId="69" applyNumberFormat="1" applyFont="1" applyFill="1" applyBorder="1" applyAlignment="1" applyProtection="1">
      <alignment horizontal="center" vertical="center" wrapText="1"/>
    </xf>
    <xf numFmtId="0" fontId="26" fillId="3" borderId="7" xfId="69" applyNumberFormat="1" applyFont="1" applyFill="1" applyBorder="1" applyAlignment="1" applyProtection="1">
      <alignment horizontal="center" vertical="center" wrapText="1"/>
    </xf>
    <xf numFmtId="0" fontId="26" fillId="3" borderId="3" xfId="69" applyNumberFormat="1" applyFont="1" applyFill="1" applyBorder="1" applyAlignment="1" applyProtection="1">
      <alignment horizontal="center" vertical="center" wrapText="1"/>
    </xf>
    <xf numFmtId="0" fontId="68" fillId="4" borderId="1" xfId="69" applyNumberFormat="1" applyFont="1" applyFill="1" applyBorder="1" applyAlignment="1" applyProtection="1">
      <alignment horizontal="center" vertical="center" wrapText="1"/>
    </xf>
    <xf numFmtId="0" fontId="66" fillId="3" borderId="6" xfId="69" applyNumberFormat="1" applyFont="1" applyFill="1" applyBorder="1" applyAlignment="1" applyProtection="1">
      <alignment horizontal="center" vertical="center" wrapText="1"/>
    </xf>
    <xf numFmtId="0" fontId="66" fillId="3" borderId="2" xfId="69" applyNumberFormat="1" applyFont="1" applyFill="1" applyBorder="1" applyAlignment="1" applyProtection="1">
      <alignment horizontal="center" vertical="center" wrapText="1"/>
    </xf>
    <xf numFmtId="0" fontId="66" fillId="3" borderId="3" xfId="69" applyNumberFormat="1" applyFont="1" applyFill="1" applyBorder="1" applyAlignment="1" applyProtection="1">
      <alignment horizontal="center" vertical="center" wrapText="1"/>
    </xf>
    <xf numFmtId="0" fontId="25" fillId="0" borderId="4" xfId="58" applyFont="1" applyFill="1" applyBorder="1" applyAlignment="1">
      <alignment horizontal="center" vertical="center" wrapText="1"/>
    </xf>
    <xf numFmtId="0" fontId="25" fillId="0" borderId="4" xfId="58" applyFont="1" applyFill="1" applyBorder="1" applyAlignment="1">
      <alignment horizontal="center" vertical="center"/>
    </xf>
    <xf numFmtId="0" fontId="25" fillId="3" borderId="4" xfId="69" applyNumberFormat="1" applyFont="1" applyFill="1" applyBorder="1" applyAlignment="1" applyProtection="1">
      <alignment horizontal="center" vertical="center" wrapText="1"/>
    </xf>
    <xf numFmtId="0" fontId="25" fillId="3" borderId="9" xfId="69" applyNumberFormat="1" applyFont="1" applyFill="1" applyBorder="1" applyAlignment="1" applyProtection="1">
      <alignment horizontal="center" vertical="center" wrapText="1"/>
    </xf>
    <xf numFmtId="0" fontId="25" fillId="3" borderId="7" xfId="69" applyNumberFormat="1" applyFont="1" applyFill="1" applyBorder="1" applyAlignment="1" applyProtection="1">
      <alignment horizontal="center" vertical="center" wrapText="1"/>
    </xf>
    <xf numFmtId="0" fontId="66" fillId="0" borderId="1" xfId="69" applyNumberFormat="1" applyFont="1" applyFill="1" applyBorder="1" applyAlignment="1" applyProtection="1">
      <alignment horizontal="center" vertical="center" wrapText="1"/>
    </xf>
    <xf numFmtId="0" fontId="25" fillId="3" borderId="1" xfId="69" applyNumberFormat="1" applyFont="1" applyFill="1" applyBorder="1" applyAlignment="1" applyProtection="1">
      <alignment horizontal="center" vertical="center" wrapText="1"/>
    </xf>
    <xf numFmtId="31" fontId="25" fillId="3" borderId="1" xfId="58" applyNumberFormat="1" applyFont="1" applyFill="1" applyBorder="1" applyAlignment="1" applyProtection="1">
      <alignment horizontal="center" vertical="center" wrapText="1"/>
    </xf>
    <xf numFmtId="0" fontId="25" fillId="3" borderId="1" xfId="58" applyFont="1" applyFill="1" applyBorder="1" applyAlignment="1" applyProtection="1">
      <alignment horizontal="center" vertical="center" wrapText="1"/>
    </xf>
    <xf numFmtId="0" fontId="14" fillId="0" borderId="4" xfId="70" applyNumberFormat="1" applyFont="1" applyFill="1" applyBorder="1" applyAlignment="1" applyProtection="1">
      <alignment horizontal="center" vertical="center" wrapText="1"/>
    </xf>
    <xf numFmtId="0" fontId="14" fillId="0" borderId="9" xfId="70" applyNumberFormat="1" applyFont="1" applyFill="1" applyBorder="1" applyAlignment="1" applyProtection="1">
      <alignment horizontal="center" vertical="center" wrapText="1"/>
    </xf>
    <xf numFmtId="0" fontId="14" fillId="0" borderId="7" xfId="70" applyNumberFormat="1" applyFont="1" applyFill="1" applyBorder="1" applyAlignment="1" applyProtection="1">
      <alignment horizontal="center" vertical="center" wrapText="1"/>
    </xf>
    <xf numFmtId="176" fontId="1" fillId="0" borderId="1" xfId="58" applyNumberFormat="1" applyFont="1" applyFill="1" applyBorder="1" applyAlignment="1">
      <alignment horizontal="center" vertical="center" wrapText="1"/>
    </xf>
    <xf numFmtId="0" fontId="25" fillId="3" borderId="1" xfId="64" applyFont="1" applyFill="1" applyBorder="1" applyAlignment="1" applyProtection="1">
      <alignment horizontal="center" vertical="center"/>
    </xf>
    <xf numFmtId="0" fontId="25" fillId="0" borderId="1" xfId="58" applyNumberFormat="1" applyFont="1" applyFill="1" applyBorder="1" applyAlignment="1" applyProtection="1">
      <alignment horizontal="left" vertical="center" wrapText="1"/>
    </xf>
    <xf numFmtId="0" fontId="57" fillId="0" borderId="1" xfId="58" applyNumberFormat="1" applyFont="1" applyFill="1" applyBorder="1" applyAlignment="1">
      <alignment horizontal="center" vertical="center" wrapText="1"/>
    </xf>
    <xf numFmtId="176" fontId="57" fillId="0" borderId="1" xfId="58" applyNumberFormat="1" applyFont="1" applyFill="1" applyBorder="1" applyAlignment="1">
      <alignment horizontal="center" vertical="center" wrapText="1"/>
    </xf>
    <xf numFmtId="0" fontId="25" fillId="3" borderId="1" xfId="64" applyFont="1" applyFill="1" applyBorder="1" applyAlignment="1" applyProtection="1">
      <alignment horizontal="center" vertical="center" wrapText="1"/>
    </xf>
    <xf numFmtId="0" fontId="19" fillId="0" borderId="1" xfId="58" applyNumberFormat="1" applyFont="1" applyFill="1" applyBorder="1" applyAlignment="1">
      <alignment horizontal="left" vertical="center" wrapText="1"/>
    </xf>
    <xf numFmtId="0" fontId="2" fillId="0" borderId="1" xfId="0" applyFont="1" applyFill="1" applyBorder="1" applyAlignment="1">
      <alignment horizontal="left" vertical="center"/>
    </xf>
    <xf numFmtId="10" fontId="14" fillId="0" borderId="1" xfId="58" applyNumberFormat="1" applyFont="1" applyFill="1" applyBorder="1" applyAlignment="1">
      <alignment horizontal="center" vertical="center" wrapText="1"/>
    </xf>
    <xf numFmtId="10" fontId="1" fillId="0" borderId="1" xfId="58" applyNumberFormat="1" applyFont="1" applyFill="1" applyBorder="1" applyAlignment="1">
      <alignment horizontal="center" vertical="center" wrapText="1"/>
    </xf>
  </cellXfs>
  <cellStyles count="7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11 2 3"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_表2 到村到户项目"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常规 2 18 2" xfId="34"/>
    <cellStyle name="好" xfId="35" builtinId="26"/>
    <cellStyle name="常规 21" xfId="36"/>
    <cellStyle name="适中" xfId="37" builtinId="28"/>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常规 60" xfId="49"/>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 11" xfId="56"/>
    <cellStyle name="常规 11 4" xfId="57"/>
    <cellStyle name="常规 2" xfId="58"/>
    <cellStyle name="常规 22" xfId="59"/>
    <cellStyle name="常规 3" xfId="60"/>
    <cellStyle name="常规 4" xfId="61"/>
    <cellStyle name="常规 4 2" xfId="62"/>
    <cellStyle name="样式 1" xfId="63"/>
    <cellStyle name="常规 14" xfId="64"/>
    <cellStyle name="常规 52" xfId="65"/>
    <cellStyle name="差_2007年检察院案件数 2 2 2" xfId="66"/>
    <cellStyle name="百分比 2" xfId="67"/>
    <cellStyle name="常规 2 12" xfId="68"/>
    <cellStyle name="常规 2 2" xfId="69"/>
    <cellStyle name="常规 2_2-1统计表_1" xfId="70"/>
    <cellStyle name="20% - 强调文字颜色 1 3" xfId="71"/>
  </cellStyles>
  <tableStyles count="0" defaultTableStyle="TableStyleMedium2" defaultPivotStyle="PivotStyleLight16"/>
  <colors>
    <mruColors>
      <color rgb="00FFFFFF"/>
      <color rgb="00F9FBFA"/>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6"/>
  <sheetViews>
    <sheetView workbookViewId="0">
      <selection activeCell="S11" sqref="S11"/>
    </sheetView>
  </sheetViews>
  <sheetFormatPr defaultColWidth="9" defaultRowHeight="14.25"/>
  <cols>
    <col min="1" max="1" width="6" style="5" customWidth="1"/>
    <col min="2" max="2" width="9.125" style="5" customWidth="1"/>
    <col min="3" max="3" width="8" style="5" customWidth="1"/>
    <col min="4" max="4" width="7" style="5" customWidth="1"/>
    <col min="5" max="5" width="11.375" style="5" customWidth="1"/>
    <col min="6" max="6" width="10.875" style="5" customWidth="1"/>
    <col min="7" max="7" width="20.25" style="5" customWidth="1"/>
    <col min="8" max="8" width="9.625" style="5" customWidth="1"/>
    <col min="9" max="9" width="9.5" style="5" customWidth="1"/>
    <col min="10" max="10" width="12.625" style="5"/>
    <col min="11" max="11" width="10.375" style="5" hidden="1" customWidth="1"/>
    <col min="12" max="12" width="11.5" style="5" hidden="1" customWidth="1"/>
    <col min="13" max="15" width="9" style="5" hidden="1" customWidth="1"/>
    <col min="16" max="16" width="9.25" style="5" hidden="1" customWidth="1"/>
    <col min="17" max="17" width="9.25" style="5"/>
    <col min="18" max="18" width="11.5" style="5"/>
    <col min="19" max="20" width="9.25" style="5"/>
    <col min="21" max="256" width="9" style="5"/>
    <col min="257" max="16384" width="9" style="285"/>
  </cols>
  <sheetData>
    <row r="1" ht="24" customHeight="1" spans="1:5">
      <c r="A1" s="12" t="s">
        <v>0</v>
      </c>
      <c r="B1" s="12"/>
      <c r="C1" s="13"/>
      <c r="D1" s="13"/>
      <c r="E1" s="13"/>
    </row>
    <row r="2" ht="63" customHeight="1" spans="1:9">
      <c r="A2" s="286" t="s">
        <v>1</v>
      </c>
      <c r="B2" s="287"/>
      <c r="C2" s="287"/>
      <c r="D2" s="287"/>
      <c r="E2" s="287"/>
      <c r="F2" s="287"/>
      <c r="G2" s="287"/>
      <c r="H2" s="287"/>
      <c r="I2" s="287"/>
    </row>
    <row r="3" ht="18" customHeight="1" spans="1:9">
      <c r="A3" s="288"/>
      <c r="B3" s="288"/>
      <c r="C3" s="288"/>
      <c r="D3" s="288"/>
      <c r="E3" s="288"/>
      <c r="F3" s="288"/>
      <c r="G3" s="288"/>
      <c r="H3" s="289" t="s">
        <v>2</v>
      </c>
      <c r="I3" s="289"/>
    </row>
    <row r="4" s="13" customFormat="1" ht="18" customHeight="1" spans="1:9">
      <c r="A4" s="290" t="s">
        <v>3</v>
      </c>
      <c r="B4" s="290" t="s">
        <v>4</v>
      </c>
      <c r="C4" s="290"/>
      <c r="D4" s="290"/>
      <c r="E4" s="290"/>
      <c r="F4" s="290" t="s">
        <v>5</v>
      </c>
      <c r="G4" s="290"/>
      <c r="H4" s="290" t="s">
        <v>6</v>
      </c>
      <c r="I4" s="290" t="s">
        <v>7</v>
      </c>
    </row>
    <row r="5" s="13" customFormat="1" ht="18" customHeight="1" spans="1:9">
      <c r="A5" s="290"/>
      <c r="B5" s="290"/>
      <c r="C5" s="290"/>
      <c r="D5" s="290"/>
      <c r="E5" s="290"/>
      <c r="F5" s="290" t="s">
        <v>8</v>
      </c>
      <c r="G5" s="290" t="s">
        <v>9</v>
      </c>
      <c r="H5" s="290"/>
      <c r="I5" s="290"/>
    </row>
    <row r="6" s="281" customFormat="1" ht="21" customHeight="1" spans="1:9">
      <c r="A6" s="291" t="s">
        <v>10</v>
      </c>
      <c r="B6" s="291"/>
      <c r="C6" s="291"/>
      <c r="D6" s="291"/>
      <c r="E6" s="291"/>
      <c r="F6" s="292">
        <f>F7+F41</f>
        <v>56083.13</v>
      </c>
      <c r="G6" s="292"/>
      <c r="H6" s="293">
        <f>H7+H41</f>
        <v>45370.4538</v>
      </c>
      <c r="I6" s="332">
        <f t="shared" ref="I6:I12" si="0">H6/F6</f>
        <v>0.808985764524912</v>
      </c>
    </row>
    <row r="7" s="281" customFormat="1" ht="21" customHeight="1" spans="1:9">
      <c r="A7" s="291"/>
      <c r="B7" s="294" t="s">
        <v>11</v>
      </c>
      <c r="C7" s="295"/>
      <c r="D7" s="295"/>
      <c r="E7" s="296"/>
      <c r="F7" s="292">
        <f>F8+F9+F20+F23+F24+F25+F26+F27+F28+F29+F30+F31+F32+F33+F34+F35+F36</f>
        <v>43955.23</v>
      </c>
      <c r="G7" s="292"/>
      <c r="H7" s="293">
        <f>H8+H9+H20+H23+H24+H25+H26+H27+H28+H29+H30+H31+H32+H33+H34+H35+H36</f>
        <v>36247.93</v>
      </c>
      <c r="I7" s="332">
        <f t="shared" si="0"/>
        <v>0.824655678061519</v>
      </c>
    </row>
    <row r="8" s="6" customFormat="1" ht="98" customHeight="1" spans="1:16">
      <c r="A8" s="297">
        <v>1</v>
      </c>
      <c r="B8" s="298" t="s">
        <v>12</v>
      </c>
      <c r="C8" s="298"/>
      <c r="D8" s="298"/>
      <c r="E8" s="298"/>
      <c r="F8" s="292">
        <v>33433</v>
      </c>
      <c r="G8" s="299" t="s">
        <v>13</v>
      </c>
      <c r="H8" s="293">
        <v>29616.11</v>
      </c>
      <c r="I8" s="332">
        <f t="shared" si="0"/>
        <v>0.885834654383394</v>
      </c>
      <c r="K8" s="6">
        <v>2010</v>
      </c>
      <c r="L8" s="6">
        <v>13.56</v>
      </c>
      <c r="M8" s="6">
        <v>80</v>
      </c>
      <c r="N8" s="6">
        <v>100</v>
      </c>
      <c r="O8" s="6">
        <v>2203.56</v>
      </c>
      <c r="P8" s="6">
        <f>H8-O8</f>
        <v>27412.55</v>
      </c>
    </row>
    <row r="9" s="6" customFormat="1" ht="44" customHeight="1" spans="1:15">
      <c r="A9" s="297">
        <v>2</v>
      </c>
      <c r="B9" s="298" t="s">
        <v>14</v>
      </c>
      <c r="C9" s="298"/>
      <c r="D9" s="298"/>
      <c r="E9" s="298"/>
      <c r="F9" s="299">
        <v>637</v>
      </c>
      <c r="G9" s="299" t="s">
        <v>15</v>
      </c>
      <c r="H9" s="299">
        <v>0</v>
      </c>
      <c r="I9" s="332">
        <f t="shared" si="0"/>
        <v>0</v>
      </c>
      <c r="O9" s="6">
        <v>15</v>
      </c>
    </row>
    <row r="10" s="6" customFormat="1" ht="47" customHeight="1" spans="1:15">
      <c r="A10" s="297">
        <v>3</v>
      </c>
      <c r="B10" s="300" t="s">
        <v>16</v>
      </c>
      <c r="C10" s="301" t="s">
        <v>17</v>
      </c>
      <c r="D10" s="301"/>
      <c r="E10" s="301"/>
      <c r="F10" s="299">
        <v>828</v>
      </c>
      <c r="G10" s="299" t="s">
        <v>18</v>
      </c>
      <c r="H10" s="299"/>
      <c r="I10" s="332">
        <f t="shared" si="0"/>
        <v>0</v>
      </c>
      <c r="O10" s="6">
        <v>37921.69</v>
      </c>
    </row>
    <row r="11" s="6" customFormat="1" ht="38.1" customHeight="1" spans="1:15">
      <c r="A11" s="297"/>
      <c r="B11" s="300"/>
      <c r="C11" s="302" t="s">
        <v>19</v>
      </c>
      <c r="D11" s="301" t="s">
        <v>20</v>
      </c>
      <c r="E11" s="301"/>
      <c r="F11" s="299">
        <v>320</v>
      </c>
      <c r="G11" s="299" t="s">
        <v>21</v>
      </c>
      <c r="H11" s="299"/>
      <c r="I11" s="332">
        <f t="shared" si="0"/>
        <v>0</v>
      </c>
      <c r="O11" s="6">
        <f>O10-O8-O9</f>
        <v>35703.13</v>
      </c>
    </row>
    <row r="12" s="6" customFormat="1" ht="39.95" customHeight="1" spans="1:9">
      <c r="A12" s="297"/>
      <c r="B12" s="300"/>
      <c r="C12" s="303"/>
      <c r="D12" s="301" t="s">
        <v>22</v>
      </c>
      <c r="E12" s="301"/>
      <c r="F12" s="299">
        <v>200</v>
      </c>
      <c r="G12" s="299" t="s">
        <v>23</v>
      </c>
      <c r="H12" s="49"/>
      <c r="I12" s="332">
        <f t="shared" si="0"/>
        <v>0</v>
      </c>
    </row>
    <row r="13" s="6" customFormat="1" ht="59.25" customHeight="1" spans="1:9">
      <c r="A13" s="297"/>
      <c r="B13" s="300"/>
      <c r="C13" s="303"/>
      <c r="D13" s="301" t="s">
        <v>24</v>
      </c>
      <c r="E13" s="301"/>
      <c r="F13" s="299"/>
      <c r="G13" s="304"/>
      <c r="H13" s="299"/>
      <c r="I13" s="332"/>
    </row>
    <row r="14" s="6" customFormat="1" ht="33" customHeight="1" spans="1:9">
      <c r="A14" s="297"/>
      <c r="B14" s="300"/>
      <c r="C14" s="303"/>
      <c r="D14" s="301" t="s">
        <v>25</v>
      </c>
      <c r="E14" s="301"/>
      <c r="F14" s="299"/>
      <c r="G14" s="304"/>
      <c r="H14" s="299"/>
      <c r="I14" s="332"/>
    </row>
    <row r="15" s="6" customFormat="1" ht="24" customHeight="1" spans="1:9">
      <c r="A15" s="297"/>
      <c r="B15" s="300"/>
      <c r="C15" s="303"/>
      <c r="D15" s="301" t="s">
        <v>26</v>
      </c>
      <c r="E15" s="301"/>
      <c r="F15" s="299"/>
      <c r="G15" s="304"/>
      <c r="H15" s="299"/>
      <c r="I15" s="332"/>
    </row>
    <row r="16" s="6" customFormat="1" ht="24" customHeight="1" spans="1:9">
      <c r="A16" s="297"/>
      <c r="B16" s="300"/>
      <c r="C16" s="303"/>
      <c r="D16" s="301" t="s">
        <v>27</v>
      </c>
      <c r="E16" s="301"/>
      <c r="F16" s="299"/>
      <c r="G16" s="304"/>
      <c r="H16" s="299"/>
      <c r="I16" s="332"/>
    </row>
    <row r="17" s="6" customFormat="1" ht="24" customHeight="1" spans="1:9">
      <c r="A17" s="297"/>
      <c r="B17" s="300"/>
      <c r="C17" s="303"/>
      <c r="D17" s="305" t="s">
        <v>28</v>
      </c>
      <c r="E17" s="306"/>
      <c r="F17" s="299"/>
      <c r="G17" s="304"/>
      <c r="H17" s="299"/>
      <c r="I17" s="332"/>
    </row>
    <row r="18" s="6" customFormat="1" ht="24" customHeight="1" spans="1:9">
      <c r="A18" s="297"/>
      <c r="B18" s="300"/>
      <c r="C18" s="303"/>
      <c r="D18" s="305" t="s">
        <v>29</v>
      </c>
      <c r="E18" s="306"/>
      <c r="F18" s="299"/>
      <c r="G18" s="304"/>
      <c r="H18" s="299"/>
      <c r="I18" s="332"/>
    </row>
    <row r="19" s="6" customFormat="1" ht="24" customHeight="1" spans="1:9">
      <c r="A19" s="297"/>
      <c r="B19" s="300"/>
      <c r="C19" s="307"/>
      <c r="D19" s="301" t="s">
        <v>30</v>
      </c>
      <c r="E19" s="301"/>
      <c r="F19" s="299"/>
      <c r="G19" s="304"/>
      <c r="H19" s="299"/>
      <c r="I19" s="332"/>
    </row>
    <row r="20" s="6" customFormat="1" ht="24" customHeight="1" spans="1:9">
      <c r="A20" s="297"/>
      <c r="B20" s="300"/>
      <c r="C20" s="308" t="s">
        <v>31</v>
      </c>
      <c r="D20" s="308"/>
      <c r="E20" s="308"/>
      <c r="F20" s="299">
        <v>308</v>
      </c>
      <c r="G20" s="304"/>
      <c r="H20" s="299">
        <v>240</v>
      </c>
      <c r="I20" s="332">
        <f t="shared" ref="I20:I29" si="1">H20/F20</f>
        <v>0.779220779220779</v>
      </c>
    </row>
    <row r="21" s="6" customFormat="1" ht="24" customHeight="1" spans="1:9">
      <c r="A21" s="309">
        <v>4</v>
      </c>
      <c r="B21" s="301" t="s">
        <v>32</v>
      </c>
      <c r="C21" s="301" t="s">
        <v>17</v>
      </c>
      <c r="D21" s="301"/>
      <c r="E21" s="301"/>
      <c r="F21" s="299">
        <v>533.28</v>
      </c>
      <c r="G21" s="299" t="s">
        <v>33</v>
      </c>
      <c r="H21" s="299"/>
      <c r="I21" s="332">
        <f t="shared" si="1"/>
        <v>0</v>
      </c>
    </row>
    <row r="22" s="6" customFormat="1" ht="24" customHeight="1" spans="1:9">
      <c r="A22" s="310"/>
      <c r="B22" s="301"/>
      <c r="C22" s="301" t="s">
        <v>34</v>
      </c>
      <c r="D22" s="301"/>
      <c r="E22" s="301"/>
      <c r="F22" s="299">
        <v>104</v>
      </c>
      <c r="G22" s="299" t="s">
        <v>33</v>
      </c>
      <c r="H22" s="299"/>
      <c r="I22" s="332">
        <f t="shared" si="1"/>
        <v>0</v>
      </c>
    </row>
    <row r="23" s="6" customFormat="1" ht="24" customHeight="1" spans="1:9">
      <c r="A23" s="311"/>
      <c r="B23" s="301"/>
      <c r="C23" s="308" t="s">
        <v>31</v>
      </c>
      <c r="D23" s="308"/>
      <c r="E23" s="308"/>
      <c r="F23" s="299">
        <f>F21-F22</f>
        <v>429.28</v>
      </c>
      <c r="G23" s="304"/>
      <c r="H23" s="299">
        <v>0</v>
      </c>
      <c r="I23" s="332">
        <f t="shared" si="1"/>
        <v>0</v>
      </c>
    </row>
    <row r="24" s="6" customFormat="1" ht="24" customHeight="1" spans="1:9">
      <c r="A24" s="297">
        <v>5</v>
      </c>
      <c r="B24" s="298" t="s">
        <v>35</v>
      </c>
      <c r="C24" s="298"/>
      <c r="D24" s="298"/>
      <c r="E24" s="298"/>
      <c r="F24" s="299">
        <v>1286</v>
      </c>
      <c r="G24" s="299" t="s">
        <v>36</v>
      </c>
      <c r="H24" s="299">
        <v>1286</v>
      </c>
      <c r="I24" s="332">
        <f t="shared" si="1"/>
        <v>1</v>
      </c>
    </row>
    <row r="25" s="6" customFormat="1" ht="24" customHeight="1" spans="1:9">
      <c r="A25" s="297">
        <v>6</v>
      </c>
      <c r="B25" s="298" t="s">
        <v>37</v>
      </c>
      <c r="C25" s="298"/>
      <c r="D25" s="298"/>
      <c r="E25" s="298"/>
      <c r="F25" s="299">
        <v>1450</v>
      </c>
      <c r="G25" s="312" t="s">
        <v>38</v>
      </c>
      <c r="H25" s="299">
        <v>300</v>
      </c>
      <c r="I25" s="332">
        <f t="shared" si="1"/>
        <v>0.206896551724138</v>
      </c>
    </row>
    <row r="26" s="6" customFormat="1" ht="24" customHeight="1" spans="1:9">
      <c r="A26" s="297">
        <v>7</v>
      </c>
      <c r="B26" s="298" t="s">
        <v>39</v>
      </c>
      <c r="C26" s="298"/>
      <c r="D26" s="298"/>
      <c r="E26" s="298"/>
      <c r="F26" s="299">
        <v>343.2</v>
      </c>
      <c r="G26" s="313" t="s">
        <v>40</v>
      </c>
      <c r="H26" s="299">
        <v>0</v>
      </c>
      <c r="I26" s="332">
        <f t="shared" si="1"/>
        <v>0</v>
      </c>
    </row>
    <row r="27" s="6" customFormat="1" ht="26.25" customHeight="1" spans="1:9">
      <c r="A27" s="297">
        <v>8</v>
      </c>
      <c r="B27" s="298" t="s">
        <v>41</v>
      </c>
      <c r="C27" s="298"/>
      <c r="D27" s="298"/>
      <c r="E27" s="298"/>
      <c r="F27" s="299">
        <v>540</v>
      </c>
      <c r="G27" s="299" t="s">
        <v>42</v>
      </c>
      <c r="H27" s="299">
        <v>0</v>
      </c>
      <c r="I27" s="332">
        <f t="shared" si="1"/>
        <v>0</v>
      </c>
    </row>
    <row r="28" s="6" customFormat="1" ht="38.1" customHeight="1" spans="1:9">
      <c r="A28" s="297">
        <v>9</v>
      </c>
      <c r="B28" s="298" t="s">
        <v>43</v>
      </c>
      <c r="C28" s="298"/>
      <c r="D28" s="298"/>
      <c r="E28" s="298"/>
      <c r="F28" s="299">
        <v>2588</v>
      </c>
      <c r="G28" s="299" t="s">
        <v>44</v>
      </c>
      <c r="H28" s="299">
        <v>2133.82</v>
      </c>
      <c r="I28" s="332">
        <f t="shared" si="1"/>
        <v>0.824505409582689</v>
      </c>
    </row>
    <row r="29" s="6" customFormat="1" ht="33" customHeight="1" spans="1:9">
      <c r="A29" s="297">
        <v>10</v>
      </c>
      <c r="B29" s="298" t="s">
        <v>45</v>
      </c>
      <c r="C29" s="298"/>
      <c r="D29" s="298"/>
      <c r="E29" s="298"/>
      <c r="F29" s="299">
        <v>255.05</v>
      </c>
      <c r="G29" s="299" t="s">
        <v>46</v>
      </c>
      <c r="H29" s="299">
        <v>0</v>
      </c>
      <c r="I29" s="332">
        <f t="shared" si="1"/>
        <v>0</v>
      </c>
    </row>
    <row r="30" s="6" customFormat="1" ht="23.25" customHeight="1" spans="1:9">
      <c r="A30" s="297">
        <v>11</v>
      </c>
      <c r="B30" s="314" t="s">
        <v>47</v>
      </c>
      <c r="C30" s="315"/>
      <c r="D30" s="315"/>
      <c r="E30" s="316"/>
      <c r="F30" s="299"/>
      <c r="G30" s="304"/>
      <c r="H30" s="299"/>
      <c r="I30" s="332"/>
    </row>
    <row r="31" s="6" customFormat="1" ht="19.5" customHeight="1" spans="1:9">
      <c r="A31" s="297">
        <v>12</v>
      </c>
      <c r="B31" s="298" t="s">
        <v>48</v>
      </c>
      <c r="C31" s="298"/>
      <c r="D31" s="298"/>
      <c r="E31" s="298"/>
      <c r="F31" s="299"/>
      <c r="G31" s="304"/>
      <c r="H31" s="299"/>
      <c r="I31" s="332"/>
    </row>
    <row r="32" s="6" customFormat="1" ht="23.1" customHeight="1" spans="1:9">
      <c r="A32" s="297">
        <v>13</v>
      </c>
      <c r="B32" s="298" t="s">
        <v>49</v>
      </c>
      <c r="C32" s="298"/>
      <c r="D32" s="298"/>
      <c r="E32" s="298"/>
      <c r="F32" s="299"/>
      <c r="G32" s="304"/>
      <c r="H32" s="299"/>
      <c r="I32" s="332"/>
    </row>
    <row r="33" s="6" customFormat="1" ht="23.1" customHeight="1" spans="1:9">
      <c r="A33" s="297">
        <v>14</v>
      </c>
      <c r="B33" s="298" t="s">
        <v>50</v>
      </c>
      <c r="C33" s="298"/>
      <c r="D33" s="298"/>
      <c r="E33" s="298"/>
      <c r="F33" s="299"/>
      <c r="G33" s="304"/>
      <c r="H33" s="299"/>
      <c r="I33" s="332"/>
    </row>
    <row r="34" s="281" customFormat="1" ht="28.5" customHeight="1" spans="1:9">
      <c r="A34" s="317">
        <v>15</v>
      </c>
      <c r="B34" s="298" t="s">
        <v>51</v>
      </c>
      <c r="C34" s="298"/>
      <c r="D34" s="298"/>
      <c r="E34" s="298"/>
      <c r="F34" s="299"/>
      <c r="G34" s="304"/>
      <c r="H34" s="299"/>
      <c r="I34" s="332"/>
    </row>
    <row r="35" s="282" customFormat="1" ht="23.25" customHeight="1" spans="1:9">
      <c r="A35" s="297">
        <v>16</v>
      </c>
      <c r="B35" s="318" t="s">
        <v>52</v>
      </c>
      <c r="C35" s="318"/>
      <c r="D35" s="318"/>
      <c r="E35" s="318"/>
      <c r="F35" s="299">
        <v>13.7</v>
      </c>
      <c r="G35" s="299" t="s">
        <v>53</v>
      </c>
      <c r="H35" s="299">
        <v>0</v>
      </c>
      <c r="I35" s="332">
        <f t="shared" ref="I35:I39" si="2">H35/F35</f>
        <v>0</v>
      </c>
    </row>
    <row r="36" s="282" customFormat="1" ht="23.1" customHeight="1" spans="1:9">
      <c r="A36" s="297">
        <v>17</v>
      </c>
      <c r="B36" s="298" t="s">
        <v>54</v>
      </c>
      <c r="C36" s="298"/>
      <c r="D36" s="298"/>
      <c r="E36" s="301" t="s">
        <v>55</v>
      </c>
      <c r="F36" s="299">
        <v>2672</v>
      </c>
      <c r="G36" s="304"/>
      <c r="H36" s="299">
        <v>2672</v>
      </c>
      <c r="I36" s="332">
        <f t="shared" si="2"/>
        <v>1</v>
      </c>
    </row>
    <row r="37" s="282" customFormat="1" ht="66.75" customHeight="1" spans="1:9">
      <c r="A37" s="297"/>
      <c r="B37" s="298"/>
      <c r="C37" s="298"/>
      <c r="D37" s="298"/>
      <c r="E37" s="319" t="s">
        <v>56</v>
      </c>
      <c r="F37" s="299"/>
      <c r="G37" s="304"/>
      <c r="H37" s="299"/>
      <c r="I37" s="332"/>
    </row>
    <row r="38" s="282" customFormat="1" ht="66.75" customHeight="1" spans="1:9">
      <c r="A38" s="297"/>
      <c r="B38" s="298"/>
      <c r="C38" s="298"/>
      <c r="D38" s="298"/>
      <c r="E38" s="320" t="s">
        <v>57</v>
      </c>
      <c r="F38" s="299">
        <v>672</v>
      </c>
      <c r="G38" s="299" t="s">
        <v>58</v>
      </c>
      <c r="H38" s="299">
        <v>672</v>
      </c>
      <c r="I38" s="332">
        <f t="shared" si="2"/>
        <v>1</v>
      </c>
    </row>
    <row r="39" s="282" customFormat="1" ht="66.75" customHeight="1" spans="1:9">
      <c r="A39" s="297"/>
      <c r="B39" s="298"/>
      <c r="C39" s="298"/>
      <c r="D39" s="298"/>
      <c r="E39" s="320" t="s">
        <v>59</v>
      </c>
      <c r="F39" s="299">
        <v>2000</v>
      </c>
      <c r="G39" s="299" t="s">
        <v>60</v>
      </c>
      <c r="H39" s="299">
        <v>2000</v>
      </c>
      <c r="I39" s="332">
        <f t="shared" si="2"/>
        <v>1</v>
      </c>
    </row>
    <row r="40" s="6" customFormat="1" ht="68.1" customHeight="1" spans="1:9">
      <c r="A40" s="297"/>
      <c r="B40" s="298"/>
      <c r="C40" s="298"/>
      <c r="D40" s="298"/>
      <c r="E40" s="320" t="s">
        <v>61</v>
      </c>
      <c r="F40" s="299"/>
      <c r="G40" s="304"/>
      <c r="H40" s="299"/>
      <c r="I40" s="332"/>
    </row>
    <row r="41" s="6" customFormat="1" ht="29.25" customHeight="1" spans="1:9">
      <c r="A41" s="291" t="s">
        <v>62</v>
      </c>
      <c r="B41" s="321" t="s">
        <v>63</v>
      </c>
      <c r="C41" s="322"/>
      <c r="D41" s="322"/>
      <c r="E41" s="323"/>
      <c r="F41" s="299">
        <f>SUM(F42:F53)</f>
        <v>12127.9</v>
      </c>
      <c r="G41" s="304"/>
      <c r="H41" s="324">
        <f>SUM(H42:H53)</f>
        <v>9122.5238</v>
      </c>
      <c r="I41" s="332">
        <f t="shared" ref="I41:I50" si="3">H41/F41</f>
        <v>0.752193190906917</v>
      </c>
    </row>
    <row r="42" s="283" customFormat="1" ht="43" customHeight="1" spans="1:9">
      <c r="A42" s="325">
        <v>1</v>
      </c>
      <c r="B42" s="326" t="s">
        <v>64</v>
      </c>
      <c r="C42" s="326"/>
      <c r="D42" s="326"/>
      <c r="E42" s="326"/>
      <c r="F42" s="327">
        <v>8671</v>
      </c>
      <c r="G42" s="299" t="s">
        <v>65</v>
      </c>
      <c r="H42" s="328">
        <v>7587.0638</v>
      </c>
      <c r="I42" s="332">
        <f t="shared" si="3"/>
        <v>0.874992941990543</v>
      </c>
    </row>
    <row r="43" s="283" customFormat="1" ht="32.25" customHeight="1" spans="1:9">
      <c r="A43" s="325">
        <v>2</v>
      </c>
      <c r="B43" s="326" t="s">
        <v>66</v>
      </c>
      <c r="C43" s="326"/>
      <c r="D43" s="326"/>
      <c r="E43" s="326"/>
      <c r="F43" s="327">
        <v>568</v>
      </c>
      <c r="G43" s="299" t="s">
        <v>67</v>
      </c>
      <c r="H43" s="327">
        <v>568</v>
      </c>
      <c r="I43" s="332">
        <f t="shared" si="3"/>
        <v>1</v>
      </c>
    </row>
    <row r="44" s="283" customFormat="1" ht="32.25" customHeight="1" spans="1:9">
      <c r="A44" s="325">
        <v>3</v>
      </c>
      <c r="B44" s="326" t="s">
        <v>68</v>
      </c>
      <c r="C44" s="326"/>
      <c r="D44" s="326"/>
      <c r="E44" s="326"/>
      <c r="F44" s="327">
        <v>90</v>
      </c>
      <c r="G44" s="329" t="s">
        <v>69</v>
      </c>
      <c r="H44" s="327">
        <v>90</v>
      </c>
      <c r="I44" s="332">
        <f t="shared" si="3"/>
        <v>1</v>
      </c>
    </row>
    <row r="45" s="283" customFormat="1" ht="32.25" customHeight="1" spans="1:9">
      <c r="A45" s="325">
        <v>4</v>
      </c>
      <c r="B45" s="326" t="s">
        <v>70</v>
      </c>
      <c r="C45" s="326"/>
      <c r="D45" s="326"/>
      <c r="E45" s="326"/>
      <c r="F45" s="327">
        <v>116</v>
      </c>
      <c r="G45" s="329" t="s">
        <v>71</v>
      </c>
      <c r="H45" s="327">
        <v>113.95</v>
      </c>
      <c r="I45" s="332">
        <f t="shared" si="3"/>
        <v>0.982327586206897</v>
      </c>
    </row>
    <row r="46" s="283" customFormat="1" ht="32.25" customHeight="1" spans="1:9">
      <c r="A46" s="325">
        <v>5</v>
      </c>
      <c r="B46" s="326" t="s">
        <v>72</v>
      </c>
      <c r="C46" s="326"/>
      <c r="D46" s="326"/>
      <c r="E46" s="326"/>
      <c r="F46" s="327">
        <v>986</v>
      </c>
      <c r="G46" s="329" t="s">
        <v>73</v>
      </c>
      <c r="H46" s="327">
        <v>726.51</v>
      </c>
      <c r="I46" s="332">
        <f t="shared" si="3"/>
        <v>0.736825557809331</v>
      </c>
    </row>
    <row r="47" s="283" customFormat="1" ht="32.25" customHeight="1" spans="1:9">
      <c r="A47" s="325">
        <v>6</v>
      </c>
      <c r="B47" s="326" t="s">
        <v>74</v>
      </c>
      <c r="C47" s="326"/>
      <c r="D47" s="326"/>
      <c r="E47" s="326"/>
      <c r="F47" s="327">
        <v>30</v>
      </c>
      <c r="G47" s="329" t="s">
        <v>75</v>
      </c>
      <c r="H47" s="327">
        <v>0</v>
      </c>
      <c r="I47" s="332">
        <f t="shared" si="3"/>
        <v>0</v>
      </c>
    </row>
    <row r="48" s="283" customFormat="1" ht="32.25" customHeight="1" spans="1:9">
      <c r="A48" s="325">
        <v>7</v>
      </c>
      <c r="B48" s="326" t="s">
        <v>76</v>
      </c>
      <c r="C48" s="326"/>
      <c r="D48" s="326"/>
      <c r="E48" s="326"/>
      <c r="F48" s="327">
        <v>3</v>
      </c>
      <c r="G48" s="329" t="s">
        <v>77</v>
      </c>
      <c r="H48" s="327">
        <v>0</v>
      </c>
      <c r="I48" s="332">
        <f t="shared" si="3"/>
        <v>0</v>
      </c>
    </row>
    <row r="49" s="283" customFormat="1" ht="32.25" customHeight="1" spans="1:9">
      <c r="A49" s="325">
        <v>8</v>
      </c>
      <c r="B49" s="326" t="s">
        <v>35</v>
      </c>
      <c r="C49" s="326"/>
      <c r="D49" s="326"/>
      <c r="E49" s="326"/>
      <c r="F49" s="327">
        <v>37</v>
      </c>
      <c r="G49" s="329" t="s">
        <v>78</v>
      </c>
      <c r="H49" s="327">
        <v>37</v>
      </c>
      <c r="I49" s="332">
        <f t="shared" si="3"/>
        <v>1</v>
      </c>
    </row>
    <row r="50" s="283" customFormat="1" ht="32.25" customHeight="1" spans="1:9">
      <c r="A50" s="325">
        <v>9</v>
      </c>
      <c r="B50" s="326" t="s">
        <v>37</v>
      </c>
      <c r="C50" s="326"/>
      <c r="D50" s="326"/>
      <c r="E50" s="326"/>
      <c r="F50" s="327">
        <v>746</v>
      </c>
      <c r="G50" s="329" t="s">
        <v>38</v>
      </c>
      <c r="H50" s="327">
        <v>0</v>
      </c>
      <c r="I50" s="332">
        <f t="shared" si="3"/>
        <v>0</v>
      </c>
    </row>
    <row r="51" s="284" customFormat="1" ht="32.25" customHeight="1" spans="1:9">
      <c r="A51" s="325">
        <v>10</v>
      </c>
      <c r="B51" s="330" t="s">
        <v>79</v>
      </c>
      <c r="C51" s="330"/>
      <c r="D51" s="330"/>
      <c r="E51" s="330"/>
      <c r="F51" s="327"/>
      <c r="G51" s="329"/>
      <c r="H51" s="327"/>
      <c r="I51" s="332"/>
    </row>
    <row r="52" s="284" customFormat="1" ht="32.25" customHeight="1" spans="1:9">
      <c r="A52" s="325">
        <v>11</v>
      </c>
      <c r="B52" s="330" t="s">
        <v>41</v>
      </c>
      <c r="C52" s="330"/>
      <c r="D52" s="330"/>
      <c r="E52" s="330"/>
      <c r="F52" s="327">
        <v>120</v>
      </c>
      <c r="G52" s="329" t="s">
        <v>80</v>
      </c>
      <c r="H52" s="327">
        <v>0</v>
      </c>
      <c r="I52" s="332">
        <f>H52/F52</f>
        <v>0</v>
      </c>
    </row>
    <row r="53" s="284" customFormat="1" ht="32.25" customHeight="1" spans="1:9">
      <c r="A53" s="325">
        <v>12</v>
      </c>
      <c r="B53" s="326" t="s">
        <v>81</v>
      </c>
      <c r="C53" s="326"/>
      <c r="D53" s="326"/>
      <c r="E53" s="326"/>
      <c r="F53" s="327">
        <v>760.9</v>
      </c>
      <c r="G53" s="329" t="s">
        <v>82</v>
      </c>
      <c r="H53" s="327">
        <v>0</v>
      </c>
      <c r="I53" s="332">
        <f>H53/F53</f>
        <v>0</v>
      </c>
    </row>
    <row r="54" s="282" customFormat="1" ht="33" customHeight="1" spans="1:9">
      <c r="A54" s="292" t="s">
        <v>83</v>
      </c>
      <c r="B54" s="292" t="s">
        <v>84</v>
      </c>
      <c r="C54" s="292"/>
      <c r="D54" s="292"/>
      <c r="E54" s="292"/>
      <c r="F54" s="299"/>
      <c r="G54" s="304"/>
      <c r="H54" s="299"/>
      <c r="I54" s="333"/>
    </row>
    <row r="55" s="282" customFormat="1" ht="33" customHeight="1" spans="1:9">
      <c r="A55" s="292" t="s">
        <v>85</v>
      </c>
      <c r="B55" s="292" t="s">
        <v>86</v>
      </c>
      <c r="C55" s="292"/>
      <c r="D55" s="292"/>
      <c r="E55" s="292"/>
      <c r="F55" s="292"/>
      <c r="G55" s="304"/>
      <c r="H55" s="292"/>
      <c r="I55" s="332"/>
    </row>
    <row r="56" ht="32.1" customHeight="1" spans="1:9">
      <c r="A56" s="331" t="s">
        <v>87</v>
      </c>
      <c r="B56" s="331"/>
      <c r="C56" s="331"/>
      <c r="D56" s="331"/>
      <c r="E56" s="331"/>
      <c r="F56" s="331"/>
      <c r="G56" s="331"/>
      <c r="H56" s="331"/>
      <c r="I56" s="331"/>
    </row>
  </sheetData>
  <mergeCells count="62">
    <mergeCell ref="A1:B1"/>
    <mergeCell ref="A2:I2"/>
    <mergeCell ref="H3:I3"/>
    <mergeCell ref="F4:G4"/>
    <mergeCell ref="A6:E6"/>
    <mergeCell ref="B7:E7"/>
    <mergeCell ref="B8:E8"/>
    <mergeCell ref="B9:E9"/>
    <mergeCell ref="C10:E10"/>
    <mergeCell ref="D11:E11"/>
    <mergeCell ref="D12:E12"/>
    <mergeCell ref="D13:E13"/>
    <mergeCell ref="D14:E14"/>
    <mergeCell ref="D15:E15"/>
    <mergeCell ref="D16:E16"/>
    <mergeCell ref="D17:E17"/>
    <mergeCell ref="D18:E18"/>
    <mergeCell ref="D19:E19"/>
    <mergeCell ref="C20:E20"/>
    <mergeCell ref="C21:E21"/>
    <mergeCell ref="C22:E22"/>
    <mergeCell ref="C23:E23"/>
    <mergeCell ref="B24:E24"/>
    <mergeCell ref="B25:E25"/>
    <mergeCell ref="B26:E26"/>
    <mergeCell ref="B27:E27"/>
    <mergeCell ref="B28:E28"/>
    <mergeCell ref="B29:E29"/>
    <mergeCell ref="B30:E30"/>
    <mergeCell ref="B31:E31"/>
    <mergeCell ref="B32:E32"/>
    <mergeCell ref="B33:E33"/>
    <mergeCell ref="B34:E34"/>
    <mergeCell ref="B35:E35"/>
    <mergeCell ref="B41:E41"/>
    <mergeCell ref="B42:E42"/>
    <mergeCell ref="B43:E43"/>
    <mergeCell ref="B44:E44"/>
    <mergeCell ref="B45:E45"/>
    <mergeCell ref="B46:E46"/>
    <mergeCell ref="B47:E47"/>
    <mergeCell ref="B48:E48"/>
    <mergeCell ref="B49:E49"/>
    <mergeCell ref="B50:E50"/>
    <mergeCell ref="B51:E51"/>
    <mergeCell ref="B52:E52"/>
    <mergeCell ref="B53:E53"/>
    <mergeCell ref="B54:E54"/>
    <mergeCell ref="B55:E55"/>
    <mergeCell ref="A56:I56"/>
    <mergeCell ref="A4:A5"/>
    <mergeCell ref="A10:A20"/>
    <mergeCell ref="A21:A23"/>
    <mergeCell ref="A36:A40"/>
    <mergeCell ref="B10:B20"/>
    <mergeCell ref="B21:B23"/>
    <mergeCell ref="C11:C19"/>
    <mergeCell ref="H4:H5"/>
    <mergeCell ref="I4:I5"/>
    <mergeCell ref="J4:J5"/>
    <mergeCell ref="B4:E5"/>
    <mergeCell ref="B36:D40"/>
  </mergeCells>
  <printOptions horizontalCentered="1"/>
  <pageMargins left="0.279166666666667" right="0.279166666666667" top="0.709027777777778" bottom="0.829861111111111" header="0.388888888888889" footer="0.388888888888889"/>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79"/>
  <sheetViews>
    <sheetView tabSelected="1" zoomScale="80" zoomScaleNormal="80" topLeftCell="C1" workbookViewId="0">
      <selection activeCell="T8" sqref="T8"/>
    </sheetView>
  </sheetViews>
  <sheetFormatPr defaultColWidth="9" defaultRowHeight="14.25"/>
  <cols>
    <col min="1" max="1" width="4.25" style="2" customWidth="1"/>
    <col min="2" max="2" width="16.25" style="3" customWidth="1"/>
    <col min="3" max="3" width="5.375" style="4" customWidth="1"/>
    <col min="4" max="4" width="13.4333333333333" style="5" customWidth="1"/>
    <col min="5" max="5" width="8.875" style="6" customWidth="1"/>
    <col min="6" max="6" width="47.9666666666667" style="7" customWidth="1"/>
    <col min="7" max="7" width="10.9333333333333" style="8" customWidth="1"/>
    <col min="8" max="8" width="10.625" style="8" customWidth="1"/>
    <col min="9" max="9" width="11.75" style="9" customWidth="1"/>
    <col min="10" max="10" width="5.75" style="9" customWidth="1"/>
    <col min="11" max="11" width="6.09166666666667" style="9" customWidth="1"/>
    <col min="12" max="12" width="14.5333333333333" style="10" customWidth="1"/>
    <col min="13" max="13" width="6.75" style="5" customWidth="1"/>
    <col min="14" max="14" width="9.5" style="11" customWidth="1"/>
    <col min="15" max="15" width="13.2833333333333" style="11" customWidth="1"/>
    <col min="16" max="16" width="9.375" style="11" customWidth="1"/>
    <col min="17" max="17" width="9.83333333333333" style="11" customWidth="1"/>
    <col min="18" max="18" width="6.75" style="4" customWidth="1"/>
    <col min="19" max="16384" width="9" style="2"/>
  </cols>
  <sheetData>
    <row r="1" spans="1:17">
      <c r="A1" s="12" t="s">
        <v>88</v>
      </c>
      <c r="B1" s="12"/>
      <c r="C1" s="13"/>
      <c r="D1" s="13"/>
      <c r="E1" s="14"/>
      <c r="P1" s="4"/>
      <c r="Q1" s="4"/>
    </row>
    <row r="2" ht="28.5" spans="1:18">
      <c r="A2" s="15" t="s">
        <v>89</v>
      </c>
      <c r="B2" s="16"/>
      <c r="C2" s="15"/>
      <c r="D2" s="15"/>
      <c r="E2" s="17"/>
      <c r="F2" s="18"/>
      <c r="G2" s="19"/>
      <c r="H2" s="19"/>
      <c r="I2" s="15"/>
      <c r="J2" s="15"/>
      <c r="K2" s="15"/>
      <c r="L2" s="70"/>
      <c r="M2" s="71"/>
      <c r="N2" s="71"/>
      <c r="O2" s="71"/>
      <c r="P2" s="15"/>
      <c r="Q2" s="15"/>
      <c r="R2" s="15"/>
    </row>
    <row r="3" ht="25" customHeight="1" spans="1:19">
      <c r="A3" s="20" t="s">
        <v>3</v>
      </c>
      <c r="B3" s="21" t="s">
        <v>90</v>
      </c>
      <c r="C3" s="21" t="s">
        <v>91</v>
      </c>
      <c r="D3" s="21" t="s">
        <v>92</v>
      </c>
      <c r="E3" s="21" t="s">
        <v>93</v>
      </c>
      <c r="F3" s="22" t="s">
        <v>94</v>
      </c>
      <c r="G3" s="23" t="s">
        <v>95</v>
      </c>
      <c r="H3" s="23"/>
      <c r="I3" s="72"/>
      <c r="J3" s="72"/>
      <c r="K3" s="72"/>
      <c r="L3" s="72" t="s">
        <v>96</v>
      </c>
      <c r="M3" s="72"/>
      <c r="N3" s="72"/>
      <c r="O3" s="72"/>
      <c r="P3" s="22" t="s">
        <v>97</v>
      </c>
      <c r="Q3" s="102" t="s">
        <v>98</v>
      </c>
      <c r="R3" s="22" t="s">
        <v>99</v>
      </c>
      <c r="S3" s="103" t="s">
        <v>100</v>
      </c>
    </row>
    <row r="4" spans="1:19">
      <c r="A4" s="20"/>
      <c r="B4" s="21"/>
      <c r="C4" s="21"/>
      <c r="D4" s="21"/>
      <c r="E4" s="21"/>
      <c r="F4" s="22"/>
      <c r="G4" s="24" t="s">
        <v>101</v>
      </c>
      <c r="H4" s="24" t="s">
        <v>102</v>
      </c>
      <c r="I4" s="73" t="s">
        <v>103</v>
      </c>
      <c r="J4" s="73" t="s">
        <v>104</v>
      </c>
      <c r="K4" s="73" t="s">
        <v>105</v>
      </c>
      <c r="L4" s="74" t="s">
        <v>106</v>
      </c>
      <c r="M4" s="22" t="s">
        <v>107</v>
      </c>
      <c r="N4" s="75" t="s">
        <v>108</v>
      </c>
      <c r="O4" s="75" t="s">
        <v>109</v>
      </c>
      <c r="P4" s="22"/>
      <c r="Q4" s="104"/>
      <c r="R4" s="22"/>
      <c r="S4" s="103"/>
    </row>
    <row r="5" ht="45" customHeight="1" spans="1:19">
      <c r="A5" s="20"/>
      <c r="B5" s="21"/>
      <c r="C5" s="21"/>
      <c r="D5" s="21"/>
      <c r="E5" s="21"/>
      <c r="F5" s="22"/>
      <c r="G5" s="24"/>
      <c r="H5" s="24"/>
      <c r="I5" s="73"/>
      <c r="J5" s="73"/>
      <c r="K5" s="73"/>
      <c r="L5" s="74"/>
      <c r="M5" s="22"/>
      <c r="N5" s="75"/>
      <c r="O5" s="75"/>
      <c r="P5" s="22"/>
      <c r="Q5" s="104"/>
      <c r="R5" s="22"/>
      <c r="S5" s="103"/>
    </row>
    <row r="6" ht="29" customHeight="1" spans="1:19">
      <c r="A6" s="20"/>
      <c r="B6" s="21"/>
      <c r="C6" s="21"/>
      <c r="D6" s="21"/>
      <c r="E6" s="21"/>
      <c r="F6" s="22"/>
      <c r="G6" s="25"/>
      <c r="H6" s="25"/>
      <c r="I6" s="76"/>
      <c r="J6" s="76"/>
      <c r="K6" s="76"/>
      <c r="L6" s="74"/>
      <c r="M6" s="22"/>
      <c r="N6" s="75"/>
      <c r="O6" s="75"/>
      <c r="P6" s="22"/>
      <c r="Q6" s="105"/>
      <c r="R6" s="22"/>
      <c r="S6" s="103"/>
    </row>
    <row r="7" ht="41" customHeight="1" spans="1:19">
      <c r="A7" s="20">
        <v>1</v>
      </c>
      <c r="B7" s="26" t="s">
        <v>110</v>
      </c>
      <c r="C7" s="21"/>
      <c r="D7" s="21"/>
      <c r="E7" s="27"/>
      <c r="F7" s="22"/>
      <c r="G7" s="28">
        <f ca="1" t="shared" ref="G7:I7" si="0">G8+G245</f>
        <v>45370.44821</v>
      </c>
      <c r="H7" s="28">
        <f ca="1" t="shared" si="0"/>
        <v>36247.92551</v>
      </c>
      <c r="I7" s="28">
        <f ca="1" t="shared" si="0"/>
        <v>9122.5238</v>
      </c>
      <c r="J7" s="76"/>
      <c r="K7" s="76"/>
      <c r="L7" s="77"/>
      <c r="M7" s="22"/>
      <c r="N7" s="75"/>
      <c r="O7" s="75"/>
      <c r="P7" s="22"/>
      <c r="Q7" s="105"/>
      <c r="R7" s="22"/>
      <c r="S7" s="103"/>
    </row>
    <row r="8" ht="47" customHeight="1" spans="1:19">
      <c r="A8" s="20">
        <v>2</v>
      </c>
      <c r="B8" s="29" t="s">
        <v>111</v>
      </c>
      <c r="C8" s="30"/>
      <c r="D8" s="31"/>
      <c r="E8" s="31"/>
      <c r="F8" s="32"/>
      <c r="G8" s="33">
        <f>G9+G10+G11+G28+G48+G53+G56+G73+G83+G85+G86+G87+G88+G141+G161+G162+G163+G164+G165+G181+G182+G199+G200+G201+G202+G203</f>
        <v>26897.9405</v>
      </c>
      <c r="H8" s="33">
        <f>H9+H10+H11+H28+H48+H53+H56+H73+H83+H85+H86+H87+H88+H141+H161+H162+H163+H164+H165+H181+H182+H199+H200+H201+H202+H203</f>
        <v>23637.249</v>
      </c>
      <c r="I8" s="33">
        <f>I9+I10+I11+I28+I48+I53+I56+I73+I83+I85+I86+I87+I88+I141+I161+I162+I163+I164+I165+I181+I182+I199+I200+I201+I202+I203</f>
        <v>3260.6915</v>
      </c>
      <c r="J8" s="78"/>
      <c r="K8" s="78"/>
      <c r="L8" s="79"/>
      <c r="M8" s="80"/>
      <c r="N8" s="80"/>
      <c r="O8" s="80"/>
      <c r="P8" s="81"/>
      <c r="Q8" s="81"/>
      <c r="R8" s="106"/>
      <c r="S8" s="103"/>
    </row>
    <row r="9" ht="89" customHeight="1" spans="1:19">
      <c r="A9" s="20">
        <v>3</v>
      </c>
      <c r="B9" s="34" t="s">
        <v>112</v>
      </c>
      <c r="C9" s="35" t="s">
        <v>113</v>
      </c>
      <c r="D9" s="36" t="s">
        <v>114</v>
      </c>
      <c r="E9" s="37" t="s">
        <v>115</v>
      </c>
      <c r="F9" s="38" t="s">
        <v>116</v>
      </c>
      <c r="G9" s="39">
        <v>297.45</v>
      </c>
      <c r="H9" s="39">
        <v>297.45</v>
      </c>
      <c r="I9" s="78"/>
      <c r="J9" s="78"/>
      <c r="K9" s="78"/>
      <c r="L9" s="82" t="s">
        <v>117</v>
      </c>
      <c r="M9" s="83">
        <v>15</v>
      </c>
      <c r="N9" s="84">
        <v>0.1173</v>
      </c>
      <c r="O9" s="84">
        <v>0.4981</v>
      </c>
      <c r="P9" s="85" t="s">
        <v>118</v>
      </c>
      <c r="Q9" s="107" t="s">
        <v>119</v>
      </c>
      <c r="R9" s="106"/>
      <c r="S9" s="103" t="s">
        <v>120</v>
      </c>
    </row>
    <row r="10" ht="89" customHeight="1" spans="1:19">
      <c r="A10" s="20">
        <v>4</v>
      </c>
      <c r="B10" s="40" t="s">
        <v>112</v>
      </c>
      <c r="C10" s="41" t="s">
        <v>113</v>
      </c>
      <c r="D10" s="36" t="s">
        <v>121</v>
      </c>
      <c r="E10" s="42" t="s">
        <v>115</v>
      </c>
      <c r="F10" s="43" t="s">
        <v>122</v>
      </c>
      <c r="G10" s="39">
        <v>414.9</v>
      </c>
      <c r="H10" s="44"/>
      <c r="I10" s="39">
        <v>414.9</v>
      </c>
      <c r="J10" s="86"/>
      <c r="K10" s="86"/>
      <c r="L10" s="87" t="s">
        <v>123</v>
      </c>
      <c r="M10" s="88">
        <v>15</v>
      </c>
      <c r="N10" s="22">
        <v>0.1155</v>
      </c>
      <c r="O10" s="22">
        <v>0.4637</v>
      </c>
      <c r="P10" s="41" t="s">
        <v>118</v>
      </c>
      <c r="Q10" s="41" t="s">
        <v>115</v>
      </c>
      <c r="R10" s="106"/>
      <c r="S10" s="103" t="s">
        <v>120</v>
      </c>
    </row>
    <row r="11" ht="211" customHeight="1" spans="1:19">
      <c r="A11" s="20">
        <v>5</v>
      </c>
      <c r="B11" s="45" t="s">
        <v>124</v>
      </c>
      <c r="C11" s="35" t="s">
        <v>113</v>
      </c>
      <c r="D11" s="36" t="s">
        <v>114</v>
      </c>
      <c r="E11" s="37" t="s">
        <v>125</v>
      </c>
      <c r="F11" s="46" t="s">
        <v>126</v>
      </c>
      <c r="G11" s="47">
        <f t="shared" ref="G11:I11" si="1">G12+G13+G14+G15+G16+G17+G18+G19+G20+G21+G22+G23+G24+G25+G26+G27</f>
        <v>14048.3</v>
      </c>
      <c r="H11" s="47">
        <f t="shared" si="1"/>
        <v>13822.37</v>
      </c>
      <c r="I11" s="47">
        <f t="shared" si="1"/>
        <v>225.93</v>
      </c>
      <c r="J11" s="49"/>
      <c r="K11" s="49"/>
      <c r="L11" s="32" t="s">
        <v>127</v>
      </c>
      <c r="M11" s="89">
        <v>140</v>
      </c>
      <c r="N11" s="89">
        <v>0.7468</v>
      </c>
      <c r="O11" s="89">
        <v>3.0272</v>
      </c>
      <c r="P11" s="85"/>
      <c r="Q11" s="107" t="s">
        <v>119</v>
      </c>
      <c r="R11" s="48"/>
      <c r="S11" s="103" t="s">
        <v>120</v>
      </c>
    </row>
    <row r="12" ht="245" customHeight="1" spans="1:19">
      <c r="A12" s="20">
        <v>6</v>
      </c>
      <c r="B12" s="48" t="s">
        <v>128</v>
      </c>
      <c r="C12" s="35" t="s">
        <v>113</v>
      </c>
      <c r="D12" s="36" t="s">
        <v>114</v>
      </c>
      <c r="E12" s="49" t="s">
        <v>129</v>
      </c>
      <c r="F12" s="50" t="s">
        <v>130</v>
      </c>
      <c r="G12" s="51">
        <v>1266.5</v>
      </c>
      <c r="H12" s="51">
        <v>1040.57</v>
      </c>
      <c r="I12" s="90">
        <v>225.93</v>
      </c>
      <c r="J12" s="91"/>
      <c r="K12" s="91"/>
      <c r="L12" s="32" t="s">
        <v>131</v>
      </c>
      <c r="M12" s="92">
        <v>12</v>
      </c>
      <c r="N12" s="93">
        <v>0.0683</v>
      </c>
      <c r="O12" s="93">
        <v>0.2732</v>
      </c>
      <c r="P12" s="94" t="s">
        <v>118</v>
      </c>
      <c r="Q12" s="107" t="s">
        <v>119</v>
      </c>
      <c r="R12" s="48"/>
      <c r="S12" s="103" t="s">
        <v>120</v>
      </c>
    </row>
    <row r="13" ht="325" customHeight="1" spans="1:19">
      <c r="A13" s="20">
        <v>7</v>
      </c>
      <c r="B13" s="48" t="s">
        <v>132</v>
      </c>
      <c r="C13" s="35" t="s">
        <v>113</v>
      </c>
      <c r="D13" s="36" t="s">
        <v>114</v>
      </c>
      <c r="E13" s="49" t="s">
        <v>133</v>
      </c>
      <c r="F13" s="52" t="s">
        <v>134</v>
      </c>
      <c r="G13" s="51">
        <v>2213.6</v>
      </c>
      <c r="H13" s="51">
        <v>2213.6</v>
      </c>
      <c r="I13" s="95"/>
      <c r="J13" s="91"/>
      <c r="K13" s="91"/>
      <c r="L13" s="32" t="s">
        <v>135</v>
      </c>
      <c r="M13" s="92">
        <v>20</v>
      </c>
      <c r="N13" s="93">
        <v>0.1238</v>
      </c>
      <c r="O13" s="93">
        <v>0.4952</v>
      </c>
      <c r="P13" s="94" t="s">
        <v>118</v>
      </c>
      <c r="Q13" s="107" t="s">
        <v>119</v>
      </c>
      <c r="R13" s="48"/>
      <c r="S13" s="103" t="s">
        <v>120</v>
      </c>
    </row>
    <row r="14" ht="149" customHeight="1" spans="1:19">
      <c r="A14" s="20">
        <v>8</v>
      </c>
      <c r="B14" s="48" t="s">
        <v>136</v>
      </c>
      <c r="C14" s="35" t="s">
        <v>113</v>
      </c>
      <c r="D14" s="36" t="s">
        <v>114</v>
      </c>
      <c r="E14" s="49" t="s">
        <v>137</v>
      </c>
      <c r="F14" s="52" t="s">
        <v>138</v>
      </c>
      <c r="G14" s="51">
        <v>987.3</v>
      </c>
      <c r="H14" s="51">
        <v>987.3</v>
      </c>
      <c r="I14" s="95"/>
      <c r="J14" s="91"/>
      <c r="K14" s="91"/>
      <c r="L14" s="32" t="s">
        <v>139</v>
      </c>
      <c r="M14" s="92">
        <v>9</v>
      </c>
      <c r="N14" s="93">
        <v>0.0531</v>
      </c>
      <c r="O14" s="93">
        <v>0.2124</v>
      </c>
      <c r="P14" s="94" t="s">
        <v>118</v>
      </c>
      <c r="Q14" s="107" t="s">
        <v>119</v>
      </c>
      <c r="R14" s="48"/>
      <c r="S14" s="103" t="s">
        <v>120</v>
      </c>
    </row>
    <row r="15" ht="120" customHeight="1" spans="1:19">
      <c r="A15" s="20">
        <v>9</v>
      </c>
      <c r="B15" s="48" t="s">
        <v>140</v>
      </c>
      <c r="C15" s="35" t="s">
        <v>113</v>
      </c>
      <c r="D15" s="36" t="s">
        <v>114</v>
      </c>
      <c r="E15" s="49" t="s">
        <v>141</v>
      </c>
      <c r="F15" s="52" t="s">
        <v>142</v>
      </c>
      <c r="G15" s="51">
        <v>231.6</v>
      </c>
      <c r="H15" s="51">
        <v>231.6</v>
      </c>
      <c r="I15" s="95"/>
      <c r="J15" s="91"/>
      <c r="K15" s="91"/>
      <c r="L15" s="32" t="s">
        <v>143</v>
      </c>
      <c r="M15" s="92">
        <v>3</v>
      </c>
      <c r="N15" s="93">
        <v>0.0123</v>
      </c>
      <c r="O15" s="93">
        <v>0.0492</v>
      </c>
      <c r="P15" s="94" t="s">
        <v>118</v>
      </c>
      <c r="Q15" s="107" t="s">
        <v>119</v>
      </c>
      <c r="R15" s="48"/>
      <c r="S15" s="103" t="s">
        <v>120</v>
      </c>
    </row>
    <row r="16" ht="176" customHeight="1" spans="1:19">
      <c r="A16" s="20">
        <v>10</v>
      </c>
      <c r="B16" s="48" t="s">
        <v>144</v>
      </c>
      <c r="C16" s="35" t="s">
        <v>113</v>
      </c>
      <c r="D16" s="36" t="s">
        <v>114</v>
      </c>
      <c r="E16" s="49" t="s">
        <v>145</v>
      </c>
      <c r="F16" s="52" t="s">
        <v>146</v>
      </c>
      <c r="G16" s="51">
        <v>504.4</v>
      </c>
      <c r="H16" s="51">
        <v>504.4</v>
      </c>
      <c r="I16" s="95"/>
      <c r="J16" s="91"/>
      <c r="K16" s="91"/>
      <c r="L16" s="32" t="s">
        <v>143</v>
      </c>
      <c r="M16" s="92">
        <v>8</v>
      </c>
      <c r="N16" s="93">
        <v>0.027</v>
      </c>
      <c r="O16" s="93">
        <v>0.108</v>
      </c>
      <c r="P16" s="94" t="s">
        <v>118</v>
      </c>
      <c r="Q16" s="107" t="s">
        <v>119</v>
      </c>
      <c r="R16" s="48"/>
      <c r="S16" s="103" t="s">
        <v>120</v>
      </c>
    </row>
    <row r="17" ht="152" customHeight="1" spans="1:19">
      <c r="A17" s="20">
        <v>11</v>
      </c>
      <c r="B17" s="48" t="s">
        <v>147</v>
      </c>
      <c r="C17" s="35" t="s">
        <v>113</v>
      </c>
      <c r="D17" s="36" t="s">
        <v>114</v>
      </c>
      <c r="E17" s="49" t="s">
        <v>148</v>
      </c>
      <c r="F17" s="52" t="s">
        <v>149</v>
      </c>
      <c r="G17" s="51">
        <v>631.3</v>
      </c>
      <c r="H17" s="51">
        <v>631.3</v>
      </c>
      <c r="I17" s="95"/>
      <c r="J17" s="91"/>
      <c r="K17" s="91"/>
      <c r="L17" s="32" t="s">
        <v>143</v>
      </c>
      <c r="M17" s="92">
        <v>6</v>
      </c>
      <c r="N17" s="93">
        <v>0.034</v>
      </c>
      <c r="O17" s="93">
        <v>0.136</v>
      </c>
      <c r="P17" s="94" t="s">
        <v>118</v>
      </c>
      <c r="Q17" s="107" t="s">
        <v>119</v>
      </c>
      <c r="R17" s="48"/>
      <c r="S17" s="103" t="s">
        <v>120</v>
      </c>
    </row>
    <row r="18" ht="175" customHeight="1" spans="1:19">
      <c r="A18" s="20">
        <v>12</v>
      </c>
      <c r="B18" s="48" t="s">
        <v>150</v>
      </c>
      <c r="C18" s="35" t="s">
        <v>113</v>
      </c>
      <c r="D18" s="36" t="s">
        <v>114</v>
      </c>
      <c r="E18" s="49" t="s">
        <v>151</v>
      </c>
      <c r="F18" s="52" t="s">
        <v>152</v>
      </c>
      <c r="G18" s="51">
        <v>915.3</v>
      </c>
      <c r="H18" s="51">
        <v>915.3</v>
      </c>
      <c r="I18" s="95"/>
      <c r="J18" s="91"/>
      <c r="K18" s="91"/>
      <c r="L18" s="32" t="s">
        <v>143</v>
      </c>
      <c r="M18" s="92">
        <v>10</v>
      </c>
      <c r="N18" s="93">
        <v>0.0488</v>
      </c>
      <c r="O18" s="93">
        <v>0.1952</v>
      </c>
      <c r="P18" s="94" t="s">
        <v>118</v>
      </c>
      <c r="Q18" s="107" t="s">
        <v>119</v>
      </c>
      <c r="R18" s="48"/>
      <c r="S18" s="103" t="s">
        <v>120</v>
      </c>
    </row>
    <row r="19" ht="270" customHeight="1" spans="1:19">
      <c r="A19" s="20">
        <v>13</v>
      </c>
      <c r="B19" s="48" t="s">
        <v>153</v>
      </c>
      <c r="C19" s="35" t="s">
        <v>113</v>
      </c>
      <c r="D19" s="36" t="s">
        <v>114</v>
      </c>
      <c r="E19" s="49" t="s">
        <v>115</v>
      </c>
      <c r="F19" s="52" t="s">
        <v>154</v>
      </c>
      <c r="G19" s="51">
        <v>1556.9</v>
      </c>
      <c r="H19" s="51">
        <v>1556.9</v>
      </c>
      <c r="I19" s="95"/>
      <c r="J19" s="91"/>
      <c r="K19" s="91"/>
      <c r="L19" s="32" t="s">
        <v>139</v>
      </c>
      <c r="M19" s="92">
        <v>15</v>
      </c>
      <c r="N19" s="93">
        <v>0.083</v>
      </c>
      <c r="O19" s="93">
        <v>0.332</v>
      </c>
      <c r="P19" s="94" t="s">
        <v>118</v>
      </c>
      <c r="Q19" s="107" t="s">
        <v>119</v>
      </c>
      <c r="R19" s="48"/>
      <c r="S19" s="103" t="s">
        <v>120</v>
      </c>
    </row>
    <row r="20" ht="172" customHeight="1" spans="1:19">
      <c r="A20" s="20">
        <v>14</v>
      </c>
      <c r="B20" s="48" t="s">
        <v>155</v>
      </c>
      <c r="C20" s="35" t="s">
        <v>113</v>
      </c>
      <c r="D20" s="36" t="s">
        <v>114</v>
      </c>
      <c r="E20" s="49" t="s">
        <v>156</v>
      </c>
      <c r="F20" s="53" t="s">
        <v>157</v>
      </c>
      <c r="G20" s="51">
        <v>454.2</v>
      </c>
      <c r="H20" s="51">
        <v>454.2</v>
      </c>
      <c r="I20" s="95"/>
      <c r="J20" s="91"/>
      <c r="K20" s="91"/>
      <c r="L20" s="32" t="s">
        <v>139</v>
      </c>
      <c r="M20" s="92">
        <v>5</v>
      </c>
      <c r="N20" s="93">
        <v>0.0243</v>
      </c>
      <c r="O20" s="93">
        <v>0.0972</v>
      </c>
      <c r="P20" s="94" t="s">
        <v>118</v>
      </c>
      <c r="Q20" s="107" t="s">
        <v>119</v>
      </c>
      <c r="R20" s="48"/>
      <c r="S20" s="103" t="s">
        <v>120</v>
      </c>
    </row>
    <row r="21" ht="160" customHeight="1" spans="1:19">
      <c r="A21" s="20">
        <v>15</v>
      </c>
      <c r="B21" s="48" t="s">
        <v>158</v>
      </c>
      <c r="C21" s="35" t="s">
        <v>113</v>
      </c>
      <c r="D21" s="36" t="s">
        <v>114</v>
      </c>
      <c r="E21" s="49" t="s">
        <v>159</v>
      </c>
      <c r="F21" s="52" t="s">
        <v>160</v>
      </c>
      <c r="G21" s="51">
        <v>235.8</v>
      </c>
      <c r="H21" s="51">
        <v>235.8</v>
      </c>
      <c r="I21" s="95"/>
      <c r="J21" s="91"/>
      <c r="K21" s="91"/>
      <c r="L21" s="32" t="s">
        <v>139</v>
      </c>
      <c r="M21" s="92">
        <v>5</v>
      </c>
      <c r="N21" s="93">
        <v>0.0126</v>
      </c>
      <c r="O21" s="93">
        <v>0.0504</v>
      </c>
      <c r="P21" s="94" t="s">
        <v>118</v>
      </c>
      <c r="Q21" s="107" t="s">
        <v>119</v>
      </c>
      <c r="R21" s="48"/>
      <c r="S21" s="103" t="s">
        <v>120</v>
      </c>
    </row>
    <row r="22" ht="217" customHeight="1" spans="1:19">
      <c r="A22" s="20">
        <v>16</v>
      </c>
      <c r="B22" s="54" t="s">
        <v>161</v>
      </c>
      <c r="C22" s="35" t="s">
        <v>113</v>
      </c>
      <c r="D22" s="36" t="s">
        <v>114</v>
      </c>
      <c r="E22" s="55" t="s">
        <v>162</v>
      </c>
      <c r="F22" s="52" t="s">
        <v>163</v>
      </c>
      <c r="G22" s="51">
        <v>1077.5</v>
      </c>
      <c r="H22" s="51">
        <v>1077.5</v>
      </c>
      <c r="I22" s="95"/>
      <c r="J22" s="55"/>
      <c r="K22" s="55"/>
      <c r="L22" s="32" t="s">
        <v>143</v>
      </c>
      <c r="M22" s="92">
        <v>12</v>
      </c>
      <c r="N22" s="93">
        <v>0.0567</v>
      </c>
      <c r="O22" s="93">
        <v>0.2304</v>
      </c>
      <c r="P22" s="94" t="s">
        <v>118</v>
      </c>
      <c r="Q22" s="107" t="s">
        <v>119</v>
      </c>
      <c r="R22" s="108"/>
      <c r="S22" s="103" t="s">
        <v>120</v>
      </c>
    </row>
    <row r="23" ht="166" customHeight="1" spans="1:19">
      <c r="A23" s="20">
        <v>17</v>
      </c>
      <c r="B23" s="48" t="s">
        <v>164</v>
      </c>
      <c r="C23" s="35" t="s">
        <v>113</v>
      </c>
      <c r="D23" s="36" t="s">
        <v>114</v>
      </c>
      <c r="E23" s="49" t="s">
        <v>165</v>
      </c>
      <c r="F23" s="52" t="s">
        <v>166</v>
      </c>
      <c r="G23" s="51">
        <v>535.4</v>
      </c>
      <c r="H23" s="51">
        <v>535.4</v>
      </c>
      <c r="I23" s="95"/>
      <c r="J23" s="91"/>
      <c r="K23" s="91"/>
      <c r="L23" s="32" t="s">
        <v>139</v>
      </c>
      <c r="M23" s="92">
        <v>6</v>
      </c>
      <c r="N23" s="93">
        <v>0.0283</v>
      </c>
      <c r="O23" s="93">
        <v>0.1132</v>
      </c>
      <c r="P23" s="94" t="s">
        <v>118</v>
      </c>
      <c r="Q23" s="107" t="s">
        <v>119</v>
      </c>
      <c r="R23" s="48"/>
      <c r="S23" s="103" t="s">
        <v>120</v>
      </c>
    </row>
    <row r="24" ht="179" customHeight="1" spans="1:19">
      <c r="A24" s="20">
        <v>18</v>
      </c>
      <c r="B24" s="48" t="s">
        <v>167</v>
      </c>
      <c r="C24" s="35" t="s">
        <v>113</v>
      </c>
      <c r="D24" s="36" t="s">
        <v>114</v>
      </c>
      <c r="E24" s="49" t="s">
        <v>168</v>
      </c>
      <c r="F24" s="56" t="s">
        <v>169</v>
      </c>
      <c r="G24" s="51">
        <v>988.7</v>
      </c>
      <c r="H24" s="51">
        <v>988.7</v>
      </c>
      <c r="I24" s="95"/>
      <c r="J24" s="91"/>
      <c r="K24" s="91"/>
      <c r="L24" s="32" t="s">
        <v>143</v>
      </c>
      <c r="M24" s="92">
        <v>5</v>
      </c>
      <c r="N24" s="93">
        <v>0.0528</v>
      </c>
      <c r="O24" s="93">
        <v>0.2112</v>
      </c>
      <c r="P24" s="94" t="s">
        <v>118</v>
      </c>
      <c r="Q24" s="107" t="s">
        <v>119</v>
      </c>
      <c r="R24" s="48"/>
      <c r="S24" s="103" t="s">
        <v>120</v>
      </c>
    </row>
    <row r="25" ht="168" customHeight="1" spans="1:19">
      <c r="A25" s="20">
        <v>19</v>
      </c>
      <c r="B25" s="48" t="s">
        <v>170</v>
      </c>
      <c r="C25" s="35" t="s">
        <v>113</v>
      </c>
      <c r="D25" s="36" t="s">
        <v>114</v>
      </c>
      <c r="E25" s="49" t="s">
        <v>171</v>
      </c>
      <c r="F25" s="52" t="s">
        <v>172</v>
      </c>
      <c r="G25" s="51">
        <v>748.1</v>
      </c>
      <c r="H25" s="51">
        <v>748.1</v>
      </c>
      <c r="I25" s="95"/>
      <c r="J25" s="91"/>
      <c r="K25" s="91"/>
      <c r="L25" s="32" t="s">
        <v>143</v>
      </c>
      <c r="M25" s="92">
        <v>7</v>
      </c>
      <c r="N25" s="93">
        <v>0.04</v>
      </c>
      <c r="O25" s="93">
        <v>0.16</v>
      </c>
      <c r="P25" s="94" t="s">
        <v>118</v>
      </c>
      <c r="Q25" s="107" t="s">
        <v>119</v>
      </c>
      <c r="R25" s="48"/>
      <c r="S25" s="103" t="s">
        <v>120</v>
      </c>
    </row>
    <row r="26" ht="195" customHeight="1" spans="1:19">
      <c r="A26" s="20">
        <v>20</v>
      </c>
      <c r="B26" s="48" t="s">
        <v>173</v>
      </c>
      <c r="C26" s="35" t="s">
        <v>113</v>
      </c>
      <c r="D26" s="36" t="s">
        <v>114</v>
      </c>
      <c r="E26" s="49" t="s">
        <v>174</v>
      </c>
      <c r="F26" s="57" t="s">
        <v>175</v>
      </c>
      <c r="G26" s="51">
        <v>1280.9</v>
      </c>
      <c r="H26" s="51">
        <v>1280.9</v>
      </c>
      <c r="I26" s="95"/>
      <c r="J26" s="91"/>
      <c r="K26" s="91"/>
      <c r="L26" s="32" t="s">
        <v>139</v>
      </c>
      <c r="M26" s="92">
        <v>10</v>
      </c>
      <c r="N26" s="93">
        <v>0.0684</v>
      </c>
      <c r="O26" s="93">
        <v>0.2736</v>
      </c>
      <c r="P26" s="94" t="s">
        <v>118</v>
      </c>
      <c r="Q26" s="107" t="s">
        <v>119</v>
      </c>
      <c r="R26" s="48"/>
      <c r="S26" s="103" t="s">
        <v>120</v>
      </c>
    </row>
    <row r="27" ht="151" customHeight="1" spans="1:19">
      <c r="A27" s="20">
        <v>21</v>
      </c>
      <c r="B27" s="48" t="s">
        <v>176</v>
      </c>
      <c r="C27" s="35" t="s">
        <v>113</v>
      </c>
      <c r="D27" s="36" t="s">
        <v>114</v>
      </c>
      <c r="E27" s="49" t="s">
        <v>177</v>
      </c>
      <c r="F27" s="52" t="s">
        <v>178</v>
      </c>
      <c r="G27" s="51">
        <v>420.8</v>
      </c>
      <c r="H27" s="51">
        <v>420.8</v>
      </c>
      <c r="I27" s="95"/>
      <c r="J27" s="91"/>
      <c r="K27" s="91"/>
      <c r="L27" s="32" t="s">
        <v>139</v>
      </c>
      <c r="M27" s="92">
        <v>7</v>
      </c>
      <c r="N27" s="93">
        <v>0.0225</v>
      </c>
      <c r="O27" s="93">
        <v>0.09</v>
      </c>
      <c r="P27" s="94" t="s">
        <v>118</v>
      </c>
      <c r="Q27" s="107" t="s">
        <v>119</v>
      </c>
      <c r="R27" s="48"/>
      <c r="S27" s="103" t="s">
        <v>120</v>
      </c>
    </row>
    <row r="28" ht="89" customHeight="1" spans="1:19">
      <c r="A28" s="20">
        <v>22</v>
      </c>
      <c r="B28" s="45" t="s">
        <v>179</v>
      </c>
      <c r="C28" s="35" t="s">
        <v>113</v>
      </c>
      <c r="D28" s="36" t="s">
        <v>114</v>
      </c>
      <c r="E28" s="37" t="s">
        <v>180</v>
      </c>
      <c r="F28" s="46" t="s">
        <v>181</v>
      </c>
      <c r="G28" s="47">
        <f t="shared" ref="G28:I28" si="2">SUM(G29:G47)</f>
        <v>1017</v>
      </c>
      <c r="H28" s="47">
        <f t="shared" si="2"/>
        <v>1010.1</v>
      </c>
      <c r="I28" s="47">
        <f t="shared" si="2"/>
        <v>6.9</v>
      </c>
      <c r="J28" s="96"/>
      <c r="K28" s="96"/>
      <c r="L28" s="32" t="s">
        <v>182</v>
      </c>
      <c r="M28" s="97">
        <v>140</v>
      </c>
      <c r="N28" s="97">
        <v>0.3367</v>
      </c>
      <c r="O28" s="97">
        <v>1.3468</v>
      </c>
      <c r="P28" s="94"/>
      <c r="Q28" s="107" t="s">
        <v>119</v>
      </c>
      <c r="R28" s="48"/>
      <c r="S28" s="103" t="s">
        <v>120</v>
      </c>
    </row>
    <row r="29" ht="99" customHeight="1" spans="1:19">
      <c r="A29" s="20">
        <v>23</v>
      </c>
      <c r="B29" s="48" t="s">
        <v>128</v>
      </c>
      <c r="C29" s="35" t="s">
        <v>113</v>
      </c>
      <c r="D29" s="36" t="s">
        <v>114</v>
      </c>
      <c r="E29" s="49" t="s">
        <v>129</v>
      </c>
      <c r="F29" s="46" t="s">
        <v>183</v>
      </c>
      <c r="G29" s="51">
        <v>90.6</v>
      </c>
      <c r="H29" s="51">
        <v>90.6</v>
      </c>
      <c r="I29" s="95"/>
      <c r="J29" s="98"/>
      <c r="K29" s="98"/>
      <c r="L29" s="32" t="s">
        <v>182</v>
      </c>
      <c r="M29" s="92">
        <v>12</v>
      </c>
      <c r="N29" s="93">
        <v>0.0302</v>
      </c>
      <c r="O29" s="93">
        <v>0.1208</v>
      </c>
      <c r="P29" s="94" t="s">
        <v>118</v>
      </c>
      <c r="Q29" s="107" t="s">
        <v>119</v>
      </c>
      <c r="R29" s="48"/>
      <c r="S29" s="103" t="s">
        <v>120</v>
      </c>
    </row>
    <row r="30" ht="124" customHeight="1" spans="1:19">
      <c r="A30" s="20">
        <v>24</v>
      </c>
      <c r="B30" s="48" t="s">
        <v>132</v>
      </c>
      <c r="C30" s="35" t="s">
        <v>113</v>
      </c>
      <c r="D30" s="36" t="s">
        <v>114</v>
      </c>
      <c r="E30" s="49" t="s">
        <v>133</v>
      </c>
      <c r="F30" s="46" t="s">
        <v>184</v>
      </c>
      <c r="G30" s="51">
        <v>249.6</v>
      </c>
      <c r="H30" s="51">
        <v>249.6</v>
      </c>
      <c r="I30" s="95"/>
      <c r="J30" s="98"/>
      <c r="K30" s="98"/>
      <c r="L30" s="32" t="s">
        <v>182</v>
      </c>
      <c r="M30" s="92">
        <v>20</v>
      </c>
      <c r="N30" s="93">
        <v>0.0832</v>
      </c>
      <c r="O30" s="93">
        <v>0.3328</v>
      </c>
      <c r="P30" s="94" t="s">
        <v>118</v>
      </c>
      <c r="Q30" s="107" t="s">
        <v>119</v>
      </c>
      <c r="R30" s="48"/>
      <c r="S30" s="103" t="s">
        <v>120</v>
      </c>
    </row>
    <row r="31" ht="90" customHeight="1" spans="1:19">
      <c r="A31" s="20">
        <v>25</v>
      </c>
      <c r="B31" s="48" t="s">
        <v>185</v>
      </c>
      <c r="C31" s="35" t="s">
        <v>113</v>
      </c>
      <c r="D31" s="36" t="s">
        <v>114</v>
      </c>
      <c r="E31" s="49" t="s">
        <v>137</v>
      </c>
      <c r="F31" s="46" t="s">
        <v>186</v>
      </c>
      <c r="G31" s="51">
        <v>20.7</v>
      </c>
      <c r="H31" s="51">
        <v>20.7</v>
      </c>
      <c r="I31" s="95"/>
      <c r="J31" s="98"/>
      <c r="K31" s="98"/>
      <c r="L31" s="32" t="s">
        <v>182</v>
      </c>
      <c r="M31" s="92">
        <v>9</v>
      </c>
      <c r="N31" s="93">
        <v>0.0069</v>
      </c>
      <c r="O31" s="93">
        <v>0.0276</v>
      </c>
      <c r="P31" s="94" t="s">
        <v>118</v>
      </c>
      <c r="Q31" s="107" t="s">
        <v>119</v>
      </c>
      <c r="R31" s="48"/>
      <c r="S31" s="103" t="s">
        <v>120</v>
      </c>
    </row>
    <row r="32" ht="59" customHeight="1" spans="1:19">
      <c r="A32" s="20">
        <v>26</v>
      </c>
      <c r="B32" s="48" t="s">
        <v>140</v>
      </c>
      <c r="C32" s="35" t="s">
        <v>113</v>
      </c>
      <c r="D32" s="36" t="s">
        <v>114</v>
      </c>
      <c r="E32" s="58" t="s">
        <v>141</v>
      </c>
      <c r="F32" s="46" t="s">
        <v>187</v>
      </c>
      <c r="G32" s="51">
        <v>8.7</v>
      </c>
      <c r="H32" s="51">
        <v>8.7</v>
      </c>
      <c r="I32" s="95"/>
      <c r="J32" s="58"/>
      <c r="K32" s="58"/>
      <c r="L32" s="46" t="s">
        <v>182</v>
      </c>
      <c r="M32" s="92">
        <v>3</v>
      </c>
      <c r="N32" s="93">
        <v>0.0029</v>
      </c>
      <c r="O32" s="93">
        <v>0.0116</v>
      </c>
      <c r="P32" s="94" t="s">
        <v>118</v>
      </c>
      <c r="Q32" s="107" t="s">
        <v>119</v>
      </c>
      <c r="R32" s="48"/>
      <c r="S32" s="103" t="s">
        <v>120</v>
      </c>
    </row>
    <row r="33" ht="85" customHeight="1" spans="1:19">
      <c r="A33" s="20">
        <v>27</v>
      </c>
      <c r="B33" s="48" t="s">
        <v>144</v>
      </c>
      <c r="C33" s="35" t="s">
        <v>113</v>
      </c>
      <c r="D33" s="36" t="s">
        <v>114</v>
      </c>
      <c r="E33" s="49" t="s">
        <v>145</v>
      </c>
      <c r="F33" s="46" t="s">
        <v>188</v>
      </c>
      <c r="G33" s="51">
        <v>36.9</v>
      </c>
      <c r="H33" s="51">
        <v>36.9</v>
      </c>
      <c r="I33" s="95"/>
      <c r="J33" s="98"/>
      <c r="K33" s="98"/>
      <c r="L33" s="32" t="s">
        <v>182</v>
      </c>
      <c r="M33" s="92">
        <v>8</v>
      </c>
      <c r="N33" s="93">
        <v>0.0123</v>
      </c>
      <c r="O33" s="93">
        <v>0.0492</v>
      </c>
      <c r="P33" s="94" t="s">
        <v>118</v>
      </c>
      <c r="Q33" s="107" t="s">
        <v>119</v>
      </c>
      <c r="R33" s="48"/>
      <c r="S33" s="103" t="s">
        <v>120</v>
      </c>
    </row>
    <row r="34" ht="72" customHeight="1" spans="1:19">
      <c r="A34" s="20">
        <v>28</v>
      </c>
      <c r="B34" s="48" t="s">
        <v>147</v>
      </c>
      <c r="C34" s="35" t="s">
        <v>113</v>
      </c>
      <c r="D34" s="36" t="s">
        <v>114</v>
      </c>
      <c r="E34" s="49" t="s">
        <v>148</v>
      </c>
      <c r="F34" s="46" t="s">
        <v>189</v>
      </c>
      <c r="G34" s="51">
        <v>40.2</v>
      </c>
      <c r="H34" s="51">
        <v>40.2</v>
      </c>
      <c r="I34" s="95"/>
      <c r="J34" s="98"/>
      <c r="K34" s="98"/>
      <c r="L34" s="32" t="s">
        <v>182</v>
      </c>
      <c r="M34" s="92">
        <v>6</v>
      </c>
      <c r="N34" s="93">
        <v>0.0134</v>
      </c>
      <c r="O34" s="93">
        <v>0.0536</v>
      </c>
      <c r="P34" s="94" t="s">
        <v>118</v>
      </c>
      <c r="Q34" s="107" t="s">
        <v>119</v>
      </c>
      <c r="R34" s="48"/>
      <c r="S34" s="103" t="s">
        <v>120</v>
      </c>
    </row>
    <row r="35" ht="74" customHeight="1" spans="1:19">
      <c r="A35" s="20">
        <v>29</v>
      </c>
      <c r="B35" s="48" t="s">
        <v>150</v>
      </c>
      <c r="C35" s="35" t="s">
        <v>113</v>
      </c>
      <c r="D35" s="36" t="s">
        <v>114</v>
      </c>
      <c r="E35" s="49" t="s">
        <v>151</v>
      </c>
      <c r="F35" s="46" t="s">
        <v>190</v>
      </c>
      <c r="G35" s="51">
        <v>51.3</v>
      </c>
      <c r="H35" s="51">
        <v>51.3</v>
      </c>
      <c r="I35" s="95"/>
      <c r="J35" s="98"/>
      <c r="K35" s="98"/>
      <c r="L35" s="32" t="s">
        <v>182</v>
      </c>
      <c r="M35" s="92">
        <v>10</v>
      </c>
      <c r="N35" s="93">
        <v>0.0171</v>
      </c>
      <c r="O35" s="93">
        <v>0.0684</v>
      </c>
      <c r="P35" s="94" t="s">
        <v>118</v>
      </c>
      <c r="Q35" s="107" t="s">
        <v>119</v>
      </c>
      <c r="R35" s="48"/>
      <c r="S35" s="103" t="s">
        <v>120</v>
      </c>
    </row>
    <row r="36" ht="109" customHeight="1" spans="1:19">
      <c r="A36" s="20">
        <v>30</v>
      </c>
      <c r="B36" s="48" t="s">
        <v>153</v>
      </c>
      <c r="C36" s="35" t="s">
        <v>113</v>
      </c>
      <c r="D36" s="36" t="s">
        <v>114</v>
      </c>
      <c r="E36" s="49" t="s">
        <v>115</v>
      </c>
      <c r="F36" s="46" t="s">
        <v>191</v>
      </c>
      <c r="G36" s="51">
        <v>99.6</v>
      </c>
      <c r="H36" s="51">
        <v>99.6</v>
      </c>
      <c r="I36" s="95"/>
      <c r="J36" s="98"/>
      <c r="K36" s="98"/>
      <c r="L36" s="32" t="s">
        <v>182</v>
      </c>
      <c r="M36" s="92">
        <v>15</v>
      </c>
      <c r="N36" s="93">
        <v>0.0332</v>
      </c>
      <c r="O36" s="93">
        <v>0.1328</v>
      </c>
      <c r="P36" s="94" t="s">
        <v>118</v>
      </c>
      <c r="Q36" s="107" t="s">
        <v>119</v>
      </c>
      <c r="R36" s="48"/>
      <c r="S36" s="103" t="s">
        <v>120</v>
      </c>
    </row>
    <row r="37" ht="70" customHeight="1" spans="1:19">
      <c r="A37" s="20">
        <v>31</v>
      </c>
      <c r="B37" s="48" t="s">
        <v>155</v>
      </c>
      <c r="C37" s="35" t="s">
        <v>113</v>
      </c>
      <c r="D37" s="36" t="s">
        <v>114</v>
      </c>
      <c r="E37" s="49" t="s">
        <v>156</v>
      </c>
      <c r="F37" s="59" t="s">
        <v>192</v>
      </c>
      <c r="G37" s="51">
        <v>74.7</v>
      </c>
      <c r="H37" s="51">
        <v>74.7</v>
      </c>
      <c r="I37" s="95"/>
      <c r="J37" s="98"/>
      <c r="K37" s="98"/>
      <c r="L37" s="32" t="s">
        <v>182</v>
      </c>
      <c r="M37" s="92">
        <v>5</v>
      </c>
      <c r="N37" s="93">
        <v>0.0249</v>
      </c>
      <c r="O37" s="93">
        <v>0.0996</v>
      </c>
      <c r="P37" s="94" t="s">
        <v>118</v>
      </c>
      <c r="Q37" s="107" t="s">
        <v>119</v>
      </c>
      <c r="R37" s="48"/>
      <c r="S37" s="103" t="s">
        <v>120</v>
      </c>
    </row>
    <row r="38" ht="72" customHeight="1" spans="1:19">
      <c r="A38" s="20">
        <v>32</v>
      </c>
      <c r="B38" s="48" t="s">
        <v>158</v>
      </c>
      <c r="C38" s="35" t="s">
        <v>113</v>
      </c>
      <c r="D38" s="36" t="s">
        <v>114</v>
      </c>
      <c r="E38" s="49" t="s">
        <v>159</v>
      </c>
      <c r="F38" s="46" t="s">
        <v>193</v>
      </c>
      <c r="G38" s="51">
        <v>20.7</v>
      </c>
      <c r="H38" s="51">
        <v>20.7</v>
      </c>
      <c r="I38" s="95"/>
      <c r="J38" s="98"/>
      <c r="K38" s="98"/>
      <c r="L38" s="32" t="s">
        <v>182</v>
      </c>
      <c r="M38" s="92">
        <v>5</v>
      </c>
      <c r="N38" s="93">
        <v>0.0069</v>
      </c>
      <c r="O38" s="93">
        <v>0.0276</v>
      </c>
      <c r="P38" s="94" t="s">
        <v>118</v>
      </c>
      <c r="Q38" s="107" t="s">
        <v>119</v>
      </c>
      <c r="R38" s="48"/>
      <c r="S38" s="103" t="s">
        <v>120</v>
      </c>
    </row>
    <row r="39" ht="97" customHeight="1" spans="1:19">
      <c r="A39" s="20">
        <v>33</v>
      </c>
      <c r="B39" s="48" t="s">
        <v>161</v>
      </c>
      <c r="C39" s="35" t="s">
        <v>113</v>
      </c>
      <c r="D39" s="36" t="s">
        <v>114</v>
      </c>
      <c r="E39" s="49" t="s">
        <v>162</v>
      </c>
      <c r="F39" s="46" t="s">
        <v>194</v>
      </c>
      <c r="G39" s="60">
        <v>63.6</v>
      </c>
      <c r="H39" s="51">
        <v>63.6</v>
      </c>
      <c r="I39" s="95"/>
      <c r="J39" s="98"/>
      <c r="K39" s="98"/>
      <c r="L39" s="32" t="s">
        <v>182</v>
      </c>
      <c r="M39" s="92">
        <v>12</v>
      </c>
      <c r="N39" s="93">
        <v>0.0212</v>
      </c>
      <c r="O39" s="93">
        <v>0.0848</v>
      </c>
      <c r="P39" s="94" t="s">
        <v>118</v>
      </c>
      <c r="Q39" s="107" t="s">
        <v>119</v>
      </c>
      <c r="R39" s="48"/>
      <c r="S39" s="103" t="s">
        <v>120</v>
      </c>
    </row>
    <row r="40" ht="72" customHeight="1" spans="1:19">
      <c r="A40" s="20">
        <v>34</v>
      </c>
      <c r="B40" s="48" t="s">
        <v>164</v>
      </c>
      <c r="C40" s="35" t="s">
        <v>113</v>
      </c>
      <c r="D40" s="36" t="s">
        <v>114</v>
      </c>
      <c r="E40" s="49" t="s">
        <v>165</v>
      </c>
      <c r="F40" s="46" t="s">
        <v>195</v>
      </c>
      <c r="G40" s="51">
        <v>41.7</v>
      </c>
      <c r="H40" s="51">
        <v>41.7</v>
      </c>
      <c r="I40" s="95"/>
      <c r="J40" s="98"/>
      <c r="K40" s="98"/>
      <c r="L40" s="32" t="s">
        <v>182</v>
      </c>
      <c r="M40" s="92">
        <v>6</v>
      </c>
      <c r="N40" s="93">
        <v>0.0139</v>
      </c>
      <c r="O40" s="93">
        <v>0.0556</v>
      </c>
      <c r="P40" s="94" t="s">
        <v>118</v>
      </c>
      <c r="Q40" s="107" t="s">
        <v>119</v>
      </c>
      <c r="R40" s="48"/>
      <c r="S40" s="103" t="s">
        <v>120</v>
      </c>
    </row>
    <row r="41" ht="72" customHeight="1" spans="1:19">
      <c r="A41" s="20">
        <v>35</v>
      </c>
      <c r="B41" s="48" t="s">
        <v>167</v>
      </c>
      <c r="C41" s="35" t="s">
        <v>113</v>
      </c>
      <c r="D41" s="36" t="s">
        <v>114</v>
      </c>
      <c r="E41" s="49" t="s">
        <v>168</v>
      </c>
      <c r="F41" s="59" t="s">
        <v>196</v>
      </c>
      <c r="G41" s="51">
        <v>74.4</v>
      </c>
      <c r="H41" s="51">
        <v>74.4</v>
      </c>
      <c r="I41" s="95"/>
      <c r="J41" s="98"/>
      <c r="K41" s="98"/>
      <c r="L41" s="32" t="s">
        <v>182</v>
      </c>
      <c r="M41" s="92">
        <v>5</v>
      </c>
      <c r="N41" s="93">
        <v>0.0248</v>
      </c>
      <c r="O41" s="93">
        <v>0.0992</v>
      </c>
      <c r="P41" s="94" t="s">
        <v>118</v>
      </c>
      <c r="Q41" s="107" t="s">
        <v>119</v>
      </c>
      <c r="R41" s="48"/>
      <c r="S41" s="103" t="s">
        <v>120</v>
      </c>
    </row>
    <row r="42" ht="72" customHeight="1" spans="1:19">
      <c r="A42" s="20">
        <v>36</v>
      </c>
      <c r="B42" s="48" t="s">
        <v>170</v>
      </c>
      <c r="C42" s="35" t="s">
        <v>113</v>
      </c>
      <c r="D42" s="36" t="s">
        <v>114</v>
      </c>
      <c r="E42" s="49" t="s">
        <v>171</v>
      </c>
      <c r="F42" s="61" t="s">
        <v>197</v>
      </c>
      <c r="G42" s="51">
        <v>65.4</v>
      </c>
      <c r="H42" s="51">
        <v>65.4</v>
      </c>
      <c r="I42" s="95"/>
      <c r="J42" s="98"/>
      <c r="K42" s="98"/>
      <c r="L42" s="32" t="s">
        <v>182</v>
      </c>
      <c r="M42" s="92">
        <v>7</v>
      </c>
      <c r="N42" s="93">
        <v>0.0218</v>
      </c>
      <c r="O42" s="93">
        <v>0.0872</v>
      </c>
      <c r="P42" s="94" t="s">
        <v>118</v>
      </c>
      <c r="Q42" s="107" t="s">
        <v>119</v>
      </c>
      <c r="R42" s="48"/>
      <c r="S42" s="103" t="s">
        <v>120</v>
      </c>
    </row>
    <row r="43" ht="72" customHeight="1" spans="1:19">
      <c r="A43" s="20">
        <v>37</v>
      </c>
      <c r="B43" s="48" t="s">
        <v>173</v>
      </c>
      <c r="C43" s="35" t="s">
        <v>113</v>
      </c>
      <c r="D43" s="36" t="s">
        <v>114</v>
      </c>
      <c r="E43" s="49" t="s">
        <v>174</v>
      </c>
      <c r="F43" s="46" t="s">
        <v>198</v>
      </c>
      <c r="G43" s="51">
        <v>57.9</v>
      </c>
      <c r="H43" s="51">
        <v>57.9</v>
      </c>
      <c r="I43" s="95"/>
      <c r="J43" s="98"/>
      <c r="K43" s="98"/>
      <c r="L43" s="32" t="s">
        <v>182</v>
      </c>
      <c r="M43" s="92">
        <v>10</v>
      </c>
      <c r="N43" s="93">
        <v>0.0193</v>
      </c>
      <c r="O43" s="93">
        <v>0.0772</v>
      </c>
      <c r="P43" s="94" t="s">
        <v>118</v>
      </c>
      <c r="Q43" s="107" t="s">
        <v>119</v>
      </c>
      <c r="R43" s="48"/>
      <c r="S43" s="103" t="s">
        <v>120</v>
      </c>
    </row>
    <row r="44" ht="81" customHeight="1" spans="1:19">
      <c r="A44" s="20">
        <v>38</v>
      </c>
      <c r="B44" s="48" t="s">
        <v>176</v>
      </c>
      <c r="C44" s="35" t="s">
        <v>113</v>
      </c>
      <c r="D44" s="36" t="s">
        <v>114</v>
      </c>
      <c r="E44" s="49" t="s">
        <v>177</v>
      </c>
      <c r="F44" s="46" t="s">
        <v>199</v>
      </c>
      <c r="G44" s="60">
        <v>14.1</v>
      </c>
      <c r="H44" s="51">
        <v>14.1</v>
      </c>
      <c r="I44" s="95"/>
      <c r="J44" s="98"/>
      <c r="K44" s="98"/>
      <c r="L44" s="32" t="s">
        <v>182</v>
      </c>
      <c r="M44" s="92">
        <v>7</v>
      </c>
      <c r="N44" s="93">
        <v>0.0047</v>
      </c>
      <c r="O44" s="93">
        <v>0.0188</v>
      </c>
      <c r="P44" s="94" t="s">
        <v>118</v>
      </c>
      <c r="Q44" s="107" t="s">
        <v>119</v>
      </c>
      <c r="R44" s="48"/>
      <c r="S44" s="103" t="s">
        <v>120</v>
      </c>
    </row>
    <row r="45" ht="81" customHeight="1" spans="1:19">
      <c r="A45" s="20">
        <v>39</v>
      </c>
      <c r="B45" s="48" t="s">
        <v>153</v>
      </c>
      <c r="C45" s="35" t="s">
        <v>113</v>
      </c>
      <c r="D45" s="36" t="s">
        <v>121</v>
      </c>
      <c r="E45" s="49" t="s">
        <v>115</v>
      </c>
      <c r="F45" s="46" t="s">
        <v>200</v>
      </c>
      <c r="G45" s="60">
        <v>5.4</v>
      </c>
      <c r="H45" s="51"/>
      <c r="I45" s="60">
        <v>5.4</v>
      </c>
      <c r="J45" s="98"/>
      <c r="K45" s="98"/>
      <c r="L45" s="32" t="s">
        <v>182</v>
      </c>
      <c r="M45" s="92">
        <v>15</v>
      </c>
      <c r="N45" s="93">
        <v>0.0018</v>
      </c>
      <c r="O45" s="93">
        <v>0.0077</v>
      </c>
      <c r="P45" s="94" t="s">
        <v>118</v>
      </c>
      <c r="Q45" s="107" t="s">
        <v>118</v>
      </c>
      <c r="R45" s="48"/>
      <c r="S45" s="103" t="s">
        <v>120</v>
      </c>
    </row>
    <row r="46" ht="81" customHeight="1" spans="1:19">
      <c r="A46" s="20">
        <v>40</v>
      </c>
      <c r="B46" s="48" t="s">
        <v>201</v>
      </c>
      <c r="C46" s="35" t="s">
        <v>113</v>
      </c>
      <c r="D46" s="36" t="s">
        <v>121</v>
      </c>
      <c r="E46" s="49" t="s">
        <v>162</v>
      </c>
      <c r="F46" s="46" t="s">
        <v>202</v>
      </c>
      <c r="G46" s="60">
        <v>0.6</v>
      </c>
      <c r="H46" s="51"/>
      <c r="I46" s="60">
        <v>0.6</v>
      </c>
      <c r="J46" s="98"/>
      <c r="K46" s="98"/>
      <c r="L46" s="32" t="s">
        <v>182</v>
      </c>
      <c r="M46" s="92">
        <v>1</v>
      </c>
      <c r="N46" s="93">
        <v>0.0002</v>
      </c>
      <c r="O46" s="93">
        <v>0.0007</v>
      </c>
      <c r="P46" s="94" t="s">
        <v>118</v>
      </c>
      <c r="Q46" s="107" t="s">
        <v>118</v>
      </c>
      <c r="R46" s="48"/>
      <c r="S46" s="103" t="s">
        <v>120</v>
      </c>
    </row>
    <row r="47" ht="81" customHeight="1" spans="1:19">
      <c r="A47" s="20">
        <v>41</v>
      </c>
      <c r="B47" s="48" t="s">
        <v>203</v>
      </c>
      <c r="C47" s="35" t="s">
        <v>113</v>
      </c>
      <c r="D47" s="36" t="s">
        <v>121</v>
      </c>
      <c r="E47" s="49" t="s">
        <v>141</v>
      </c>
      <c r="F47" s="46" t="s">
        <v>204</v>
      </c>
      <c r="G47" s="60">
        <v>0.9</v>
      </c>
      <c r="H47" s="51"/>
      <c r="I47" s="60">
        <v>0.9</v>
      </c>
      <c r="J47" s="98"/>
      <c r="K47" s="98"/>
      <c r="L47" s="32" t="s">
        <v>182</v>
      </c>
      <c r="M47" s="92">
        <v>1</v>
      </c>
      <c r="N47" s="93">
        <v>0.0003</v>
      </c>
      <c r="O47" s="93">
        <v>0.0011</v>
      </c>
      <c r="P47" s="94" t="s">
        <v>118</v>
      </c>
      <c r="Q47" s="107" t="s">
        <v>118</v>
      </c>
      <c r="R47" s="48"/>
      <c r="S47" s="103" t="s">
        <v>120</v>
      </c>
    </row>
    <row r="48" ht="40" customHeight="1" spans="1:19">
      <c r="A48" s="20">
        <v>42</v>
      </c>
      <c r="B48" s="62" t="s">
        <v>205</v>
      </c>
      <c r="C48" s="35" t="s">
        <v>113</v>
      </c>
      <c r="D48" s="36"/>
      <c r="E48" s="49"/>
      <c r="F48" s="46"/>
      <c r="G48" s="63">
        <v>156.3</v>
      </c>
      <c r="H48" s="63"/>
      <c r="I48" s="63">
        <v>156.3</v>
      </c>
      <c r="J48" s="98"/>
      <c r="K48" s="98"/>
      <c r="L48" s="32"/>
      <c r="M48" s="92"/>
      <c r="N48" s="93"/>
      <c r="O48" s="93"/>
      <c r="P48" s="94"/>
      <c r="Q48" s="107"/>
      <c r="R48" s="48"/>
      <c r="S48" s="103" t="s">
        <v>120</v>
      </c>
    </row>
    <row r="49" ht="40" customHeight="1" spans="1:19">
      <c r="A49" s="20">
        <v>43</v>
      </c>
      <c r="B49" s="48" t="s">
        <v>206</v>
      </c>
      <c r="C49" s="35" t="s">
        <v>113</v>
      </c>
      <c r="D49" s="36" t="s">
        <v>121</v>
      </c>
      <c r="E49" s="49" t="s">
        <v>129</v>
      </c>
      <c r="F49" s="46" t="s">
        <v>207</v>
      </c>
      <c r="G49" s="60">
        <v>0.3</v>
      </c>
      <c r="H49" s="51"/>
      <c r="I49" s="60">
        <v>0.3</v>
      </c>
      <c r="J49" s="98"/>
      <c r="K49" s="98"/>
      <c r="L49" s="32" t="s">
        <v>182</v>
      </c>
      <c r="M49" s="92">
        <v>1</v>
      </c>
      <c r="N49" s="93">
        <v>0.0001</v>
      </c>
      <c r="O49" s="93">
        <v>0.0004</v>
      </c>
      <c r="P49" s="94" t="s">
        <v>118</v>
      </c>
      <c r="Q49" s="107" t="s">
        <v>118</v>
      </c>
      <c r="R49" s="48"/>
      <c r="S49" s="103" t="s">
        <v>120</v>
      </c>
    </row>
    <row r="50" ht="53" customHeight="1" spans="1:19">
      <c r="A50" s="20">
        <v>44</v>
      </c>
      <c r="B50" s="48" t="s">
        <v>208</v>
      </c>
      <c r="C50" s="35" t="s">
        <v>113</v>
      </c>
      <c r="D50" s="36" t="s">
        <v>121</v>
      </c>
      <c r="E50" s="49" t="s">
        <v>174</v>
      </c>
      <c r="F50" s="46" t="s">
        <v>209</v>
      </c>
      <c r="G50" s="60">
        <v>9</v>
      </c>
      <c r="H50" s="51"/>
      <c r="I50" s="60">
        <v>9</v>
      </c>
      <c r="J50" s="98"/>
      <c r="K50" s="98"/>
      <c r="L50" s="32" t="s">
        <v>182</v>
      </c>
      <c r="M50" s="92">
        <v>1</v>
      </c>
      <c r="N50" s="93">
        <v>0.0015</v>
      </c>
      <c r="O50" s="93">
        <v>0.0064</v>
      </c>
      <c r="P50" s="94" t="s">
        <v>118</v>
      </c>
      <c r="Q50" s="107" t="s">
        <v>118</v>
      </c>
      <c r="R50" s="48"/>
      <c r="S50" s="103" t="s">
        <v>120</v>
      </c>
    </row>
    <row r="51" ht="62" customHeight="1" spans="1:19">
      <c r="A51" s="20">
        <v>45</v>
      </c>
      <c r="B51" s="48" t="s">
        <v>210</v>
      </c>
      <c r="C51" s="35" t="s">
        <v>113</v>
      </c>
      <c r="D51" s="36" t="s">
        <v>121</v>
      </c>
      <c r="E51" s="49" t="s">
        <v>115</v>
      </c>
      <c r="F51" s="46" t="s">
        <v>211</v>
      </c>
      <c r="G51" s="60">
        <v>102</v>
      </c>
      <c r="H51" s="51"/>
      <c r="I51" s="60">
        <v>102</v>
      </c>
      <c r="J51" s="98"/>
      <c r="K51" s="98"/>
      <c r="L51" s="32" t="s">
        <v>182</v>
      </c>
      <c r="M51" s="92">
        <v>15</v>
      </c>
      <c r="N51" s="93">
        <v>0.255</v>
      </c>
      <c r="O51" s="93">
        <v>0.1096</v>
      </c>
      <c r="P51" s="94" t="s">
        <v>118</v>
      </c>
      <c r="Q51" s="107" t="s">
        <v>118</v>
      </c>
      <c r="R51" s="48"/>
      <c r="S51" s="103" t="s">
        <v>120</v>
      </c>
    </row>
    <row r="52" ht="52" customHeight="1" spans="1:19">
      <c r="A52" s="20">
        <v>46</v>
      </c>
      <c r="B52" s="48" t="s">
        <v>212</v>
      </c>
      <c r="C52" s="35" t="s">
        <v>113</v>
      </c>
      <c r="D52" s="36" t="s">
        <v>121</v>
      </c>
      <c r="E52" s="49" t="s">
        <v>213</v>
      </c>
      <c r="F52" s="46" t="s">
        <v>214</v>
      </c>
      <c r="G52" s="60">
        <v>45</v>
      </c>
      <c r="H52" s="51"/>
      <c r="I52" s="60">
        <v>45</v>
      </c>
      <c r="J52" s="98"/>
      <c r="K52" s="98"/>
      <c r="L52" s="32" t="s">
        <v>182</v>
      </c>
      <c r="M52" s="92">
        <v>6</v>
      </c>
      <c r="N52" s="93">
        <v>0.0135</v>
      </c>
      <c r="O52" s="93">
        <v>0.058</v>
      </c>
      <c r="P52" s="94" t="s">
        <v>118</v>
      </c>
      <c r="Q52" s="107" t="s">
        <v>118</v>
      </c>
      <c r="R52" s="48"/>
      <c r="S52" s="103" t="s">
        <v>120</v>
      </c>
    </row>
    <row r="53" ht="51" customHeight="1" spans="1:19">
      <c r="A53" s="20">
        <v>47</v>
      </c>
      <c r="B53" s="64" t="s">
        <v>215</v>
      </c>
      <c r="C53" s="35"/>
      <c r="D53" s="36"/>
      <c r="E53" s="58"/>
      <c r="F53" s="46"/>
      <c r="G53" s="47">
        <v>150.629</v>
      </c>
      <c r="H53" s="47">
        <v>150.629</v>
      </c>
      <c r="I53" s="95"/>
      <c r="J53" s="99"/>
      <c r="K53" s="99"/>
      <c r="L53" s="32"/>
      <c r="M53" s="100"/>
      <c r="N53" s="100"/>
      <c r="O53" s="100"/>
      <c r="P53" s="94"/>
      <c r="Q53" s="49"/>
      <c r="R53" s="109"/>
      <c r="S53" s="103" t="s">
        <v>120</v>
      </c>
    </row>
    <row r="54" ht="117" customHeight="1" spans="1:19">
      <c r="A54" s="20">
        <v>48</v>
      </c>
      <c r="B54" s="48" t="s">
        <v>216</v>
      </c>
      <c r="C54" s="35" t="s">
        <v>113</v>
      </c>
      <c r="D54" s="36" t="s">
        <v>121</v>
      </c>
      <c r="E54" s="58" t="s">
        <v>217</v>
      </c>
      <c r="F54" s="46" t="s">
        <v>218</v>
      </c>
      <c r="G54" s="65">
        <v>50.629</v>
      </c>
      <c r="H54" s="65">
        <v>50.629</v>
      </c>
      <c r="I54" s="95"/>
      <c r="J54" s="101"/>
      <c r="K54" s="101"/>
      <c r="L54" s="32" t="s">
        <v>219</v>
      </c>
      <c r="M54" s="100">
        <v>141</v>
      </c>
      <c r="N54" s="100"/>
      <c r="O54" s="100"/>
      <c r="P54" s="94" t="s">
        <v>220</v>
      </c>
      <c r="Q54" s="94" t="s">
        <v>220</v>
      </c>
      <c r="R54" s="109"/>
      <c r="S54" s="103" t="s">
        <v>120</v>
      </c>
    </row>
    <row r="55" ht="171" customHeight="1" spans="1:19">
      <c r="A55" s="20">
        <v>49</v>
      </c>
      <c r="B55" s="48" t="s">
        <v>221</v>
      </c>
      <c r="C55" s="35" t="s">
        <v>113</v>
      </c>
      <c r="D55" s="36" t="s">
        <v>121</v>
      </c>
      <c r="E55" s="58" t="s">
        <v>217</v>
      </c>
      <c r="F55" s="59" t="s">
        <v>222</v>
      </c>
      <c r="G55" s="65">
        <v>100</v>
      </c>
      <c r="H55" s="65">
        <v>100</v>
      </c>
      <c r="I55" s="95"/>
      <c r="J55" s="101"/>
      <c r="K55" s="101"/>
      <c r="L55" s="32" t="s">
        <v>223</v>
      </c>
      <c r="M55" s="100">
        <v>141</v>
      </c>
      <c r="N55" s="100"/>
      <c r="O55" s="100"/>
      <c r="P55" s="94" t="s">
        <v>220</v>
      </c>
      <c r="Q55" s="94" t="s">
        <v>220</v>
      </c>
      <c r="R55" s="109"/>
      <c r="S55" s="103" t="s">
        <v>120</v>
      </c>
    </row>
    <row r="56" ht="113" customHeight="1" spans="1:19">
      <c r="A56" s="20">
        <v>50</v>
      </c>
      <c r="B56" s="66" t="s">
        <v>224</v>
      </c>
      <c r="C56" s="35" t="s">
        <v>113</v>
      </c>
      <c r="D56" s="36" t="s">
        <v>225</v>
      </c>
      <c r="E56" s="58" t="s">
        <v>226</v>
      </c>
      <c r="F56" s="67" t="s">
        <v>227</v>
      </c>
      <c r="G56" s="47">
        <f t="shared" ref="G56:I56" si="3">SUM(G57:G72)</f>
        <v>667.84</v>
      </c>
      <c r="H56" s="47">
        <f t="shared" si="3"/>
        <v>594</v>
      </c>
      <c r="I56" s="47">
        <f t="shared" si="3"/>
        <v>73.84</v>
      </c>
      <c r="J56" s="99"/>
      <c r="K56" s="99"/>
      <c r="L56" s="32" t="s">
        <v>228</v>
      </c>
      <c r="M56" s="100">
        <v>2</v>
      </c>
      <c r="N56" s="100">
        <v>0.0346</v>
      </c>
      <c r="O56" s="100">
        <v>0.1403</v>
      </c>
      <c r="P56" s="94"/>
      <c r="Q56" s="94" t="s">
        <v>118</v>
      </c>
      <c r="R56" s="109"/>
      <c r="S56" s="103" t="s">
        <v>120</v>
      </c>
    </row>
    <row r="57" ht="78" customHeight="1" spans="1:19">
      <c r="A57" s="20">
        <v>51</v>
      </c>
      <c r="B57" s="68" t="s">
        <v>229</v>
      </c>
      <c r="C57" s="35" t="s">
        <v>113</v>
      </c>
      <c r="D57" s="36" t="s">
        <v>225</v>
      </c>
      <c r="E57" s="58" t="s">
        <v>230</v>
      </c>
      <c r="F57" s="67" t="s">
        <v>231</v>
      </c>
      <c r="G57" s="65">
        <v>20</v>
      </c>
      <c r="H57" s="65">
        <v>20</v>
      </c>
      <c r="I57" s="95"/>
      <c r="J57" s="101"/>
      <c r="K57" s="101"/>
      <c r="L57" s="32" t="s">
        <v>228</v>
      </c>
      <c r="M57" s="100">
        <v>2</v>
      </c>
      <c r="N57" s="100">
        <v>0.0177</v>
      </c>
      <c r="O57" s="100">
        <v>0.0697</v>
      </c>
      <c r="P57" s="94" t="s">
        <v>118</v>
      </c>
      <c r="Q57" s="94" t="s">
        <v>118</v>
      </c>
      <c r="R57" s="109"/>
      <c r="S57" s="103" t="s">
        <v>120</v>
      </c>
    </row>
    <row r="58" ht="80" customHeight="1" spans="1:19">
      <c r="A58" s="20">
        <v>52</v>
      </c>
      <c r="B58" s="68" t="s">
        <v>232</v>
      </c>
      <c r="C58" s="35" t="s">
        <v>113</v>
      </c>
      <c r="D58" s="36" t="s">
        <v>225</v>
      </c>
      <c r="E58" s="58" t="s">
        <v>233</v>
      </c>
      <c r="F58" s="67" t="s">
        <v>234</v>
      </c>
      <c r="G58" s="65">
        <v>20</v>
      </c>
      <c r="H58" s="65">
        <v>20</v>
      </c>
      <c r="I58" s="95"/>
      <c r="J58" s="101"/>
      <c r="K58" s="101"/>
      <c r="L58" s="32" t="s">
        <v>228</v>
      </c>
      <c r="M58" s="100">
        <v>3</v>
      </c>
      <c r="N58" s="100">
        <v>0.0439</v>
      </c>
      <c r="O58" s="100">
        <v>0.1869</v>
      </c>
      <c r="P58" s="94" t="s">
        <v>118</v>
      </c>
      <c r="Q58" s="94" t="s">
        <v>118</v>
      </c>
      <c r="R58" s="109"/>
      <c r="S58" s="103" t="s">
        <v>120</v>
      </c>
    </row>
    <row r="59" ht="74" customHeight="1" spans="1:19">
      <c r="A59" s="20">
        <v>53</v>
      </c>
      <c r="B59" s="68" t="s">
        <v>235</v>
      </c>
      <c r="C59" s="35" t="s">
        <v>113</v>
      </c>
      <c r="D59" s="36" t="s">
        <v>225</v>
      </c>
      <c r="E59" s="58" t="s">
        <v>236</v>
      </c>
      <c r="F59" s="67" t="s">
        <v>237</v>
      </c>
      <c r="G59" s="65">
        <v>20</v>
      </c>
      <c r="H59" s="65">
        <v>20</v>
      </c>
      <c r="I59" s="95"/>
      <c r="J59" s="101"/>
      <c r="K59" s="101"/>
      <c r="L59" s="32" t="s">
        <v>228</v>
      </c>
      <c r="M59" s="100">
        <v>2</v>
      </c>
      <c r="N59" s="100">
        <v>0.0051</v>
      </c>
      <c r="O59" s="100">
        <v>0.0019</v>
      </c>
      <c r="P59" s="94" t="s">
        <v>118</v>
      </c>
      <c r="Q59" s="94" t="s">
        <v>118</v>
      </c>
      <c r="R59" s="109"/>
      <c r="S59" s="103" t="s">
        <v>120</v>
      </c>
    </row>
    <row r="60" ht="76" customHeight="1" spans="1:19">
      <c r="A60" s="20">
        <v>54</v>
      </c>
      <c r="B60" s="68" t="s">
        <v>238</v>
      </c>
      <c r="C60" s="35" t="s">
        <v>113</v>
      </c>
      <c r="D60" s="36" t="s">
        <v>225</v>
      </c>
      <c r="E60" s="58" t="s">
        <v>239</v>
      </c>
      <c r="F60" s="67" t="s">
        <v>240</v>
      </c>
      <c r="G60" s="65">
        <v>20</v>
      </c>
      <c r="H60" s="65">
        <v>20</v>
      </c>
      <c r="I60" s="95"/>
      <c r="J60" s="101"/>
      <c r="K60" s="101"/>
      <c r="L60" s="32" t="s">
        <v>228</v>
      </c>
      <c r="M60" s="100">
        <v>1</v>
      </c>
      <c r="N60" s="100">
        <v>0.0074</v>
      </c>
      <c r="O60" s="100">
        <v>0.0377</v>
      </c>
      <c r="P60" s="94" t="s">
        <v>118</v>
      </c>
      <c r="Q60" s="94" t="s">
        <v>118</v>
      </c>
      <c r="R60" s="109"/>
      <c r="S60" s="103" t="s">
        <v>120</v>
      </c>
    </row>
    <row r="61" ht="76" customHeight="1" spans="1:19">
      <c r="A61" s="20">
        <v>55</v>
      </c>
      <c r="B61" s="68" t="s">
        <v>241</v>
      </c>
      <c r="C61" s="35" t="s">
        <v>113</v>
      </c>
      <c r="D61" s="36" t="s">
        <v>225</v>
      </c>
      <c r="E61" s="58" t="s">
        <v>242</v>
      </c>
      <c r="F61" s="67" t="s">
        <v>243</v>
      </c>
      <c r="G61" s="65">
        <v>10</v>
      </c>
      <c r="H61" s="65">
        <v>10</v>
      </c>
      <c r="I61" s="95"/>
      <c r="J61" s="101"/>
      <c r="K61" s="101"/>
      <c r="L61" s="32" t="s">
        <v>228</v>
      </c>
      <c r="M61" s="100">
        <v>1</v>
      </c>
      <c r="N61" s="100">
        <v>0.0054</v>
      </c>
      <c r="O61" s="100">
        <v>0.0214</v>
      </c>
      <c r="P61" s="94" t="s">
        <v>118</v>
      </c>
      <c r="Q61" s="94" t="s">
        <v>118</v>
      </c>
      <c r="R61" s="109"/>
      <c r="S61" s="103" t="s">
        <v>120</v>
      </c>
    </row>
    <row r="62" ht="80" customHeight="1" spans="1:19">
      <c r="A62" s="20">
        <v>56</v>
      </c>
      <c r="B62" s="68" t="s">
        <v>244</v>
      </c>
      <c r="C62" s="35" t="s">
        <v>113</v>
      </c>
      <c r="D62" s="36" t="s">
        <v>225</v>
      </c>
      <c r="E62" s="58" t="s">
        <v>245</v>
      </c>
      <c r="F62" s="67" t="s">
        <v>246</v>
      </c>
      <c r="G62" s="65">
        <v>20</v>
      </c>
      <c r="H62" s="65">
        <v>20</v>
      </c>
      <c r="I62" s="95"/>
      <c r="J62" s="101"/>
      <c r="K62" s="101">
        <v>10</v>
      </c>
      <c r="L62" s="32" t="s">
        <v>228</v>
      </c>
      <c r="M62" s="100">
        <v>2</v>
      </c>
      <c r="N62" s="100">
        <v>0.0132</v>
      </c>
      <c r="O62" s="100">
        <v>0.0532</v>
      </c>
      <c r="P62" s="94" t="s">
        <v>118</v>
      </c>
      <c r="Q62" s="94" t="s">
        <v>118</v>
      </c>
      <c r="R62" s="109"/>
      <c r="S62" s="103" t="s">
        <v>120</v>
      </c>
    </row>
    <row r="63" ht="86" customHeight="1" spans="1:19">
      <c r="A63" s="20">
        <v>57</v>
      </c>
      <c r="B63" s="68" t="s">
        <v>247</v>
      </c>
      <c r="C63" s="35" t="s">
        <v>113</v>
      </c>
      <c r="D63" s="36" t="s">
        <v>225</v>
      </c>
      <c r="E63" s="58" t="s">
        <v>248</v>
      </c>
      <c r="F63" s="69" t="s">
        <v>249</v>
      </c>
      <c r="G63" s="65">
        <v>40</v>
      </c>
      <c r="H63" s="65">
        <v>40</v>
      </c>
      <c r="I63" s="95"/>
      <c r="J63" s="101"/>
      <c r="K63" s="101"/>
      <c r="L63" s="32" t="s">
        <v>228</v>
      </c>
      <c r="M63" s="100">
        <v>5</v>
      </c>
      <c r="N63" s="100">
        <v>0.0518</v>
      </c>
      <c r="O63" s="100">
        <v>0.2071</v>
      </c>
      <c r="P63" s="94" t="s">
        <v>118</v>
      </c>
      <c r="Q63" s="94" t="s">
        <v>118</v>
      </c>
      <c r="R63" s="109"/>
      <c r="S63" s="103" t="s">
        <v>120</v>
      </c>
    </row>
    <row r="64" ht="76" customHeight="1" spans="1:19">
      <c r="A64" s="20">
        <v>58</v>
      </c>
      <c r="B64" s="68" t="s">
        <v>250</v>
      </c>
      <c r="C64" s="35" t="s">
        <v>113</v>
      </c>
      <c r="D64" s="36" t="s">
        <v>225</v>
      </c>
      <c r="E64" s="58" t="s">
        <v>251</v>
      </c>
      <c r="F64" s="69" t="s">
        <v>252</v>
      </c>
      <c r="G64" s="65">
        <v>10</v>
      </c>
      <c r="H64" s="65">
        <v>10</v>
      </c>
      <c r="I64" s="95"/>
      <c r="J64" s="101"/>
      <c r="K64" s="101"/>
      <c r="L64" s="32" t="s">
        <v>228</v>
      </c>
      <c r="M64" s="100">
        <v>1</v>
      </c>
      <c r="N64" s="100">
        <v>0.0034</v>
      </c>
      <c r="O64" s="100">
        <v>0.0132</v>
      </c>
      <c r="P64" s="94" t="s">
        <v>118</v>
      </c>
      <c r="Q64" s="94" t="s">
        <v>118</v>
      </c>
      <c r="R64" s="109"/>
      <c r="S64" s="103" t="s">
        <v>120</v>
      </c>
    </row>
    <row r="65" ht="87" customHeight="1" spans="1:19">
      <c r="A65" s="20">
        <v>59</v>
      </c>
      <c r="B65" s="68" t="s">
        <v>253</v>
      </c>
      <c r="C65" s="35" t="s">
        <v>113</v>
      </c>
      <c r="D65" s="36" t="s">
        <v>225</v>
      </c>
      <c r="E65" s="58" t="s">
        <v>254</v>
      </c>
      <c r="F65" s="69" t="s">
        <v>255</v>
      </c>
      <c r="G65" s="65">
        <v>40</v>
      </c>
      <c r="H65" s="65">
        <v>40</v>
      </c>
      <c r="I65" s="95"/>
      <c r="J65" s="101"/>
      <c r="K65" s="101"/>
      <c r="L65" s="32" t="s">
        <v>228</v>
      </c>
      <c r="M65" s="100">
        <v>5</v>
      </c>
      <c r="N65" s="100">
        <v>0.0585</v>
      </c>
      <c r="O65" s="100">
        <v>0.2262</v>
      </c>
      <c r="P65" s="94" t="s">
        <v>118</v>
      </c>
      <c r="Q65" s="94" t="s">
        <v>118</v>
      </c>
      <c r="R65" s="109"/>
      <c r="S65" s="103" t="s">
        <v>120</v>
      </c>
    </row>
    <row r="66" ht="94" customHeight="1" spans="1:19">
      <c r="A66" s="20">
        <v>60</v>
      </c>
      <c r="B66" s="68" t="s">
        <v>256</v>
      </c>
      <c r="C66" s="35" t="s">
        <v>113</v>
      </c>
      <c r="D66" s="36" t="s">
        <v>225</v>
      </c>
      <c r="E66" s="58" t="s">
        <v>257</v>
      </c>
      <c r="F66" s="69" t="s">
        <v>258</v>
      </c>
      <c r="G66" s="65">
        <v>60</v>
      </c>
      <c r="H66" s="65">
        <v>60</v>
      </c>
      <c r="I66" s="95"/>
      <c r="J66" s="101"/>
      <c r="K66" s="101"/>
      <c r="L66" s="32" t="s">
        <v>228</v>
      </c>
      <c r="M66" s="100">
        <v>5</v>
      </c>
      <c r="N66" s="100">
        <v>0.0382</v>
      </c>
      <c r="O66" s="100">
        <v>0.2125</v>
      </c>
      <c r="P66" s="94" t="s">
        <v>118</v>
      </c>
      <c r="Q66" s="94" t="s">
        <v>118</v>
      </c>
      <c r="R66" s="109"/>
      <c r="S66" s="103" t="s">
        <v>120</v>
      </c>
    </row>
    <row r="67" ht="105" customHeight="1" spans="1:19">
      <c r="A67" s="20">
        <v>61</v>
      </c>
      <c r="B67" s="68" t="s">
        <v>259</v>
      </c>
      <c r="C67" s="35" t="s">
        <v>113</v>
      </c>
      <c r="D67" s="36" t="s">
        <v>225</v>
      </c>
      <c r="E67" s="58" t="s">
        <v>260</v>
      </c>
      <c r="F67" s="69" t="s">
        <v>261</v>
      </c>
      <c r="G67" s="65">
        <v>90</v>
      </c>
      <c r="H67" s="65">
        <v>90</v>
      </c>
      <c r="I67" s="95"/>
      <c r="J67" s="101"/>
      <c r="K67" s="101"/>
      <c r="L67" s="32" t="s">
        <v>228</v>
      </c>
      <c r="M67" s="100">
        <v>8</v>
      </c>
      <c r="N67" s="100">
        <v>0.0965</v>
      </c>
      <c r="O67" s="100">
        <v>0.4101</v>
      </c>
      <c r="P67" s="94" t="s">
        <v>118</v>
      </c>
      <c r="Q67" s="94" t="s">
        <v>118</v>
      </c>
      <c r="R67" s="109"/>
      <c r="S67" s="103" t="s">
        <v>120</v>
      </c>
    </row>
    <row r="68" ht="80" customHeight="1" spans="1:19">
      <c r="A68" s="20">
        <v>62</v>
      </c>
      <c r="B68" s="68" t="s">
        <v>262</v>
      </c>
      <c r="C68" s="35" t="s">
        <v>113</v>
      </c>
      <c r="D68" s="36" t="s">
        <v>225</v>
      </c>
      <c r="E68" s="58" t="s">
        <v>263</v>
      </c>
      <c r="F68" s="69" t="s">
        <v>264</v>
      </c>
      <c r="G68" s="65">
        <v>20</v>
      </c>
      <c r="H68" s="65">
        <v>20</v>
      </c>
      <c r="I68" s="95"/>
      <c r="J68" s="101"/>
      <c r="K68" s="101"/>
      <c r="L68" s="32" t="s">
        <v>228</v>
      </c>
      <c r="M68" s="100">
        <v>3</v>
      </c>
      <c r="N68" s="100">
        <v>0.0216</v>
      </c>
      <c r="O68" s="100">
        <v>0.0973</v>
      </c>
      <c r="P68" s="94" t="s">
        <v>118</v>
      </c>
      <c r="Q68" s="94" t="s">
        <v>118</v>
      </c>
      <c r="R68" s="109"/>
      <c r="S68" s="103" t="s">
        <v>120</v>
      </c>
    </row>
    <row r="69" ht="219" customHeight="1" spans="1:19">
      <c r="A69" s="20">
        <v>63</v>
      </c>
      <c r="B69" s="68" t="s">
        <v>256</v>
      </c>
      <c r="C69" s="35" t="s">
        <v>113</v>
      </c>
      <c r="D69" s="36" t="s">
        <v>225</v>
      </c>
      <c r="E69" s="58" t="s">
        <v>115</v>
      </c>
      <c r="F69" s="69" t="s">
        <v>265</v>
      </c>
      <c r="G69" s="90">
        <v>224</v>
      </c>
      <c r="H69" s="65">
        <v>224</v>
      </c>
      <c r="I69" s="95"/>
      <c r="J69" s="101"/>
      <c r="K69" s="101"/>
      <c r="L69" s="82" t="s">
        <v>266</v>
      </c>
      <c r="M69" s="83">
        <v>9</v>
      </c>
      <c r="N69" s="84">
        <v>0.0136</v>
      </c>
      <c r="O69" s="84">
        <v>0.0571</v>
      </c>
      <c r="P69" s="94" t="s">
        <v>118</v>
      </c>
      <c r="Q69" s="94" t="s">
        <v>115</v>
      </c>
      <c r="R69" s="109"/>
      <c r="S69" s="103" t="s">
        <v>120</v>
      </c>
    </row>
    <row r="70" ht="76" customHeight="1" spans="1:19">
      <c r="A70" s="20">
        <v>64</v>
      </c>
      <c r="B70" s="110" t="s">
        <v>267</v>
      </c>
      <c r="C70" s="35" t="s">
        <v>113</v>
      </c>
      <c r="D70" s="36" t="s">
        <v>121</v>
      </c>
      <c r="E70" s="111" t="s">
        <v>156</v>
      </c>
      <c r="F70" s="112" t="s">
        <v>268</v>
      </c>
      <c r="G70" s="90">
        <v>15.4</v>
      </c>
      <c r="H70" s="65"/>
      <c r="I70" s="95">
        <v>15.4</v>
      </c>
      <c r="J70" s="101"/>
      <c r="K70" s="101"/>
      <c r="L70" s="82" t="s">
        <v>182</v>
      </c>
      <c r="M70" s="83">
        <v>2</v>
      </c>
      <c r="N70" s="84">
        <v>0.0147</v>
      </c>
      <c r="O70" s="84">
        <v>0.0632</v>
      </c>
      <c r="P70" s="94" t="s">
        <v>269</v>
      </c>
      <c r="Q70" s="94" t="s">
        <v>119</v>
      </c>
      <c r="R70" s="109"/>
      <c r="S70" s="103" t="s">
        <v>120</v>
      </c>
    </row>
    <row r="71" ht="76" customHeight="1" spans="1:19">
      <c r="A71" s="20">
        <v>65</v>
      </c>
      <c r="B71" s="110" t="s">
        <v>270</v>
      </c>
      <c r="C71" s="35" t="s">
        <v>113</v>
      </c>
      <c r="D71" s="36" t="s">
        <v>121</v>
      </c>
      <c r="E71" s="111" t="s">
        <v>213</v>
      </c>
      <c r="F71" s="112" t="s">
        <v>271</v>
      </c>
      <c r="G71" s="90">
        <v>20.44</v>
      </c>
      <c r="H71" s="65"/>
      <c r="I71" s="95">
        <v>20.44</v>
      </c>
      <c r="J71" s="101"/>
      <c r="K71" s="101"/>
      <c r="L71" s="82" t="s">
        <v>182</v>
      </c>
      <c r="M71" s="83">
        <v>1</v>
      </c>
      <c r="N71" s="84">
        <v>0.0108</v>
      </c>
      <c r="O71" s="84">
        <v>0.0464</v>
      </c>
      <c r="P71" s="94" t="s">
        <v>269</v>
      </c>
      <c r="Q71" s="94" t="s">
        <v>119</v>
      </c>
      <c r="R71" s="109"/>
      <c r="S71" s="103" t="s">
        <v>120</v>
      </c>
    </row>
    <row r="72" ht="162" customHeight="1" spans="1:19">
      <c r="A72" s="20">
        <v>66</v>
      </c>
      <c r="B72" s="110" t="s">
        <v>256</v>
      </c>
      <c r="C72" s="41" t="s">
        <v>113</v>
      </c>
      <c r="D72" s="36" t="s">
        <v>121</v>
      </c>
      <c r="E72" s="111" t="s">
        <v>115</v>
      </c>
      <c r="F72" s="43" t="s">
        <v>272</v>
      </c>
      <c r="G72" s="113">
        <v>38</v>
      </c>
      <c r="H72" s="114"/>
      <c r="I72" s="113">
        <v>38</v>
      </c>
      <c r="J72" s="142"/>
      <c r="K72" s="142"/>
      <c r="L72" s="87" t="s">
        <v>273</v>
      </c>
      <c r="M72" s="143">
        <v>4</v>
      </c>
      <c r="N72" s="93">
        <v>0.005</v>
      </c>
      <c r="O72" s="100">
        <v>0.0215</v>
      </c>
      <c r="P72" s="113" t="s">
        <v>118</v>
      </c>
      <c r="Q72" s="41" t="s">
        <v>274</v>
      </c>
      <c r="R72" s="109"/>
      <c r="S72" s="103" t="s">
        <v>120</v>
      </c>
    </row>
    <row r="73" ht="73" customHeight="1" spans="1:19">
      <c r="A73" s="20">
        <v>67</v>
      </c>
      <c r="B73" s="115" t="s">
        <v>275</v>
      </c>
      <c r="C73" s="116"/>
      <c r="D73" s="117"/>
      <c r="E73" s="118"/>
      <c r="F73" s="119" t="s">
        <v>276</v>
      </c>
      <c r="G73" s="120">
        <f>SUM(G74:G82)</f>
        <v>1245.8</v>
      </c>
      <c r="H73" s="120">
        <f>SUM(H74:H82)</f>
        <v>1245.8</v>
      </c>
      <c r="I73" s="144"/>
      <c r="J73" s="144"/>
      <c r="K73" s="144"/>
      <c r="L73" s="145"/>
      <c r="M73" s="92"/>
      <c r="N73" s="93"/>
      <c r="O73" s="93"/>
      <c r="P73" s="146"/>
      <c r="Q73" s="126"/>
      <c r="R73" s="153"/>
      <c r="S73" s="103" t="s">
        <v>120</v>
      </c>
    </row>
    <row r="74" ht="72" customHeight="1" spans="1:19">
      <c r="A74" s="20">
        <v>68</v>
      </c>
      <c r="B74" s="121" t="s">
        <v>277</v>
      </c>
      <c r="C74" s="116" t="s">
        <v>113</v>
      </c>
      <c r="D74" s="36" t="s">
        <v>278</v>
      </c>
      <c r="E74" s="118" t="s">
        <v>279</v>
      </c>
      <c r="F74" s="122" t="s">
        <v>280</v>
      </c>
      <c r="G74" s="123">
        <v>20</v>
      </c>
      <c r="H74" s="123">
        <v>20</v>
      </c>
      <c r="I74" s="144"/>
      <c r="J74" s="144"/>
      <c r="K74" s="144"/>
      <c r="L74" s="147" t="s">
        <v>281</v>
      </c>
      <c r="M74" s="92">
        <v>1</v>
      </c>
      <c r="N74" s="93">
        <v>0.0015</v>
      </c>
      <c r="O74" s="93">
        <v>0.06</v>
      </c>
      <c r="P74" s="94" t="s">
        <v>118</v>
      </c>
      <c r="Q74" s="154" t="s">
        <v>279</v>
      </c>
      <c r="R74" s="153"/>
      <c r="S74" s="103" t="s">
        <v>120</v>
      </c>
    </row>
    <row r="75" ht="77" customHeight="1" spans="1:19">
      <c r="A75" s="20">
        <v>69</v>
      </c>
      <c r="B75" s="119" t="s">
        <v>282</v>
      </c>
      <c r="C75" s="116" t="s">
        <v>113</v>
      </c>
      <c r="D75" s="36" t="s">
        <v>278</v>
      </c>
      <c r="E75" s="118" t="s">
        <v>133</v>
      </c>
      <c r="F75" s="122" t="s">
        <v>283</v>
      </c>
      <c r="G75" s="123">
        <v>350</v>
      </c>
      <c r="H75" s="123">
        <v>350</v>
      </c>
      <c r="I75" s="144"/>
      <c r="J75" s="144"/>
      <c r="K75" s="144"/>
      <c r="L75" s="147" t="s">
        <v>284</v>
      </c>
      <c r="M75" s="92">
        <v>1</v>
      </c>
      <c r="N75" s="93">
        <v>0.04</v>
      </c>
      <c r="O75" s="93">
        <v>0.016</v>
      </c>
      <c r="P75" s="94" t="s">
        <v>118</v>
      </c>
      <c r="Q75" s="94" t="s">
        <v>285</v>
      </c>
      <c r="R75" s="153"/>
      <c r="S75" s="103" t="s">
        <v>120</v>
      </c>
    </row>
    <row r="76" ht="74" customHeight="1" spans="1:19">
      <c r="A76" s="20">
        <v>70</v>
      </c>
      <c r="B76" s="121" t="s">
        <v>286</v>
      </c>
      <c r="C76" s="116" t="s">
        <v>113</v>
      </c>
      <c r="D76" s="36" t="s">
        <v>278</v>
      </c>
      <c r="E76" s="118" t="s">
        <v>133</v>
      </c>
      <c r="F76" s="122" t="s">
        <v>287</v>
      </c>
      <c r="G76" s="123">
        <v>60</v>
      </c>
      <c r="H76" s="123">
        <v>60</v>
      </c>
      <c r="I76" s="144"/>
      <c r="J76" s="144"/>
      <c r="K76" s="144"/>
      <c r="L76" s="147" t="s">
        <v>288</v>
      </c>
      <c r="M76" s="92">
        <v>1</v>
      </c>
      <c r="N76" s="93">
        <v>0.005</v>
      </c>
      <c r="O76" s="93">
        <v>0.12</v>
      </c>
      <c r="P76" s="94" t="s">
        <v>118</v>
      </c>
      <c r="Q76" s="94" t="s">
        <v>133</v>
      </c>
      <c r="R76" s="153"/>
      <c r="S76" s="103" t="s">
        <v>120</v>
      </c>
    </row>
    <row r="77" ht="84" customHeight="1" spans="1:19">
      <c r="A77" s="20">
        <v>71</v>
      </c>
      <c r="B77" s="119" t="s">
        <v>289</v>
      </c>
      <c r="C77" s="116" t="s">
        <v>113</v>
      </c>
      <c r="D77" s="36" t="s">
        <v>278</v>
      </c>
      <c r="E77" s="118" t="s">
        <v>145</v>
      </c>
      <c r="F77" s="122" t="s">
        <v>290</v>
      </c>
      <c r="G77" s="123">
        <v>40</v>
      </c>
      <c r="H77" s="123">
        <v>40</v>
      </c>
      <c r="I77" s="144"/>
      <c r="J77" s="144"/>
      <c r="K77" s="144"/>
      <c r="L77" s="147" t="s">
        <v>291</v>
      </c>
      <c r="M77" s="92">
        <v>1</v>
      </c>
      <c r="N77" s="93">
        <v>0.003</v>
      </c>
      <c r="O77" s="93">
        <v>0.08</v>
      </c>
      <c r="P77" s="94" t="s">
        <v>118</v>
      </c>
      <c r="Q77" s="94" t="s">
        <v>145</v>
      </c>
      <c r="R77" s="153"/>
      <c r="S77" s="103" t="s">
        <v>120</v>
      </c>
    </row>
    <row r="78" ht="84" customHeight="1" spans="1:19">
      <c r="A78" s="20">
        <v>72</v>
      </c>
      <c r="B78" s="121" t="s">
        <v>292</v>
      </c>
      <c r="C78" s="116" t="s">
        <v>113</v>
      </c>
      <c r="D78" s="36" t="s">
        <v>278</v>
      </c>
      <c r="E78" s="118" t="s">
        <v>171</v>
      </c>
      <c r="F78" s="122" t="s">
        <v>293</v>
      </c>
      <c r="G78" s="123">
        <v>30</v>
      </c>
      <c r="H78" s="123">
        <v>30</v>
      </c>
      <c r="I78" s="144"/>
      <c r="J78" s="144"/>
      <c r="K78" s="144"/>
      <c r="L78" s="147" t="s">
        <v>294</v>
      </c>
      <c r="M78" s="92">
        <v>1</v>
      </c>
      <c r="N78" s="93">
        <v>0.01</v>
      </c>
      <c r="O78" s="93">
        <v>0.35</v>
      </c>
      <c r="P78" s="94" t="s">
        <v>118</v>
      </c>
      <c r="Q78" s="154" t="s">
        <v>171</v>
      </c>
      <c r="R78" s="153"/>
      <c r="S78" s="103" t="s">
        <v>120</v>
      </c>
    </row>
    <row r="79" ht="84" customHeight="1" spans="1:19">
      <c r="A79" s="20">
        <v>73</v>
      </c>
      <c r="B79" s="121" t="s">
        <v>295</v>
      </c>
      <c r="C79" s="116" t="s">
        <v>113</v>
      </c>
      <c r="D79" s="36" t="s">
        <v>278</v>
      </c>
      <c r="E79" s="118" t="s">
        <v>156</v>
      </c>
      <c r="F79" s="122" t="s">
        <v>296</v>
      </c>
      <c r="G79" s="123">
        <v>325</v>
      </c>
      <c r="H79" s="123">
        <v>325</v>
      </c>
      <c r="I79" s="144"/>
      <c r="J79" s="144"/>
      <c r="K79" s="144"/>
      <c r="L79" s="122" t="s">
        <v>297</v>
      </c>
      <c r="M79" s="92">
        <v>1</v>
      </c>
      <c r="N79" s="93">
        <v>0.02</v>
      </c>
      <c r="O79" s="93">
        <v>0.1</v>
      </c>
      <c r="P79" s="94" t="s">
        <v>118</v>
      </c>
      <c r="Q79" s="154" t="s">
        <v>156</v>
      </c>
      <c r="R79" s="153"/>
      <c r="S79" s="103" t="s">
        <v>120</v>
      </c>
    </row>
    <row r="80" ht="84" customHeight="1" spans="1:19">
      <c r="A80" s="20">
        <v>74</v>
      </c>
      <c r="B80" s="121" t="s">
        <v>298</v>
      </c>
      <c r="C80" s="116" t="s">
        <v>113</v>
      </c>
      <c r="D80" s="36" t="s">
        <v>278</v>
      </c>
      <c r="E80" s="118" t="s">
        <v>174</v>
      </c>
      <c r="F80" s="122" t="s">
        <v>299</v>
      </c>
      <c r="G80" s="123">
        <v>340.8</v>
      </c>
      <c r="H80" s="123">
        <v>340.8</v>
      </c>
      <c r="I80" s="144"/>
      <c r="J80" s="144"/>
      <c r="K80" s="144"/>
      <c r="L80" s="122" t="s">
        <v>300</v>
      </c>
      <c r="M80" s="92">
        <v>1</v>
      </c>
      <c r="N80" s="93">
        <v>0.005</v>
      </c>
      <c r="O80" s="93">
        <v>1</v>
      </c>
      <c r="P80" s="94" t="s">
        <v>118</v>
      </c>
      <c r="Q80" s="154" t="s">
        <v>118</v>
      </c>
      <c r="R80" s="153"/>
      <c r="S80" s="103" t="s">
        <v>120</v>
      </c>
    </row>
    <row r="81" ht="84" customHeight="1" spans="1:19">
      <c r="A81" s="20">
        <v>75</v>
      </c>
      <c r="B81" s="121" t="s">
        <v>301</v>
      </c>
      <c r="C81" s="116" t="s">
        <v>113</v>
      </c>
      <c r="D81" s="36" t="s">
        <v>278</v>
      </c>
      <c r="E81" s="118" t="s">
        <v>145</v>
      </c>
      <c r="F81" s="122" t="s">
        <v>302</v>
      </c>
      <c r="G81" s="123">
        <v>30</v>
      </c>
      <c r="H81" s="123">
        <v>30</v>
      </c>
      <c r="I81" s="144"/>
      <c r="J81" s="144"/>
      <c r="K81" s="144"/>
      <c r="L81" s="122" t="s">
        <v>303</v>
      </c>
      <c r="M81" s="92">
        <v>1</v>
      </c>
      <c r="N81" s="93">
        <v>0.015</v>
      </c>
      <c r="O81" s="93">
        <v>0.2</v>
      </c>
      <c r="P81" s="94" t="s">
        <v>118</v>
      </c>
      <c r="Q81" s="154" t="s">
        <v>145</v>
      </c>
      <c r="R81" s="153"/>
      <c r="S81" s="103" t="s">
        <v>120</v>
      </c>
    </row>
    <row r="82" ht="84" customHeight="1" spans="1:19">
      <c r="A82" s="20">
        <v>76</v>
      </c>
      <c r="B82" s="121" t="s">
        <v>304</v>
      </c>
      <c r="C82" s="116" t="s">
        <v>113</v>
      </c>
      <c r="D82" s="36" t="s">
        <v>278</v>
      </c>
      <c r="E82" s="118" t="s">
        <v>174</v>
      </c>
      <c r="F82" s="122" t="s">
        <v>305</v>
      </c>
      <c r="G82" s="123">
        <v>50</v>
      </c>
      <c r="H82" s="123">
        <v>50</v>
      </c>
      <c r="I82" s="144"/>
      <c r="J82" s="144"/>
      <c r="K82" s="144"/>
      <c r="L82" s="122" t="s">
        <v>303</v>
      </c>
      <c r="M82" s="92">
        <v>1</v>
      </c>
      <c r="N82" s="93">
        <v>0.015</v>
      </c>
      <c r="O82" s="93">
        <v>0.2</v>
      </c>
      <c r="P82" s="94" t="s">
        <v>118</v>
      </c>
      <c r="Q82" s="154" t="s">
        <v>174</v>
      </c>
      <c r="R82" s="153"/>
      <c r="S82" s="103" t="s">
        <v>120</v>
      </c>
    </row>
    <row r="83" ht="84" customHeight="1" spans="1:19">
      <c r="A83" s="20">
        <v>77</v>
      </c>
      <c r="B83" s="124" t="s">
        <v>306</v>
      </c>
      <c r="C83" s="116"/>
      <c r="D83" s="117"/>
      <c r="E83" s="118"/>
      <c r="F83" s="122"/>
      <c r="G83" s="125">
        <f>SUM(G84:G84)</f>
        <v>100</v>
      </c>
      <c r="H83" s="125">
        <f>SUM(H84:H84)</f>
        <v>100</v>
      </c>
      <c r="I83" s="125"/>
      <c r="J83" s="144"/>
      <c r="K83" s="144"/>
      <c r="L83" s="122"/>
      <c r="M83" s="92"/>
      <c r="N83" s="93"/>
      <c r="O83" s="93"/>
      <c r="P83" s="94"/>
      <c r="Q83" s="154"/>
      <c r="R83" s="153"/>
      <c r="S83" s="103" t="s">
        <v>120</v>
      </c>
    </row>
    <row r="84" ht="84" customHeight="1" spans="1:19">
      <c r="A84" s="20">
        <v>78</v>
      </c>
      <c r="B84" s="122" t="s">
        <v>307</v>
      </c>
      <c r="C84" s="107" t="s">
        <v>113</v>
      </c>
      <c r="D84" s="36" t="s">
        <v>278</v>
      </c>
      <c r="E84" s="118" t="s">
        <v>171</v>
      </c>
      <c r="F84" s="122" t="s">
        <v>308</v>
      </c>
      <c r="G84" s="94">
        <v>100</v>
      </c>
      <c r="H84" s="94">
        <v>100</v>
      </c>
      <c r="I84" s="144"/>
      <c r="J84" s="144"/>
      <c r="K84" s="144"/>
      <c r="L84" s="147" t="s">
        <v>309</v>
      </c>
      <c r="M84" s="92">
        <v>1</v>
      </c>
      <c r="N84" s="93">
        <v>0.012</v>
      </c>
      <c r="O84" s="93">
        <v>0.45</v>
      </c>
      <c r="P84" s="94" t="s">
        <v>310</v>
      </c>
      <c r="Q84" s="154" t="s">
        <v>311</v>
      </c>
      <c r="R84" s="153"/>
      <c r="S84" s="103" t="s">
        <v>120</v>
      </c>
    </row>
    <row r="85" ht="88" customHeight="1" spans="1:19">
      <c r="A85" s="20">
        <v>79</v>
      </c>
      <c r="B85" s="40" t="s">
        <v>312</v>
      </c>
      <c r="C85" s="126" t="s">
        <v>113</v>
      </c>
      <c r="D85" s="36" t="s">
        <v>121</v>
      </c>
      <c r="E85" s="127" t="s">
        <v>129</v>
      </c>
      <c r="F85" s="119" t="s">
        <v>313</v>
      </c>
      <c r="G85" s="120">
        <v>39.8</v>
      </c>
      <c r="H85" s="128"/>
      <c r="I85" s="120">
        <v>39.8</v>
      </c>
      <c r="J85" s="123"/>
      <c r="K85" s="123"/>
      <c r="L85" s="145" t="s">
        <v>228</v>
      </c>
      <c r="M85" s="100">
        <v>1</v>
      </c>
      <c r="N85" s="100">
        <v>0.0126</v>
      </c>
      <c r="O85" s="100">
        <v>0.0541</v>
      </c>
      <c r="P85" s="146" t="s">
        <v>118</v>
      </c>
      <c r="Q85" s="118" t="s">
        <v>119</v>
      </c>
      <c r="R85" s="109"/>
      <c r="S85" s="103" t="s">
        <v>120</v>
      </c>
    </row>
    <row r="86" ht="59" customHeight="1" spans="1:19">
      <c r="A86" s="20">
        <v>80</v>
      </c>
      <c r="B86" s="124" t="s">
        <v>314</v>
      </c>
      <c r="C86" s="126" t="s">
        <v>113</v>
      </c>
      <c r="D86" s="36" t="s">
        <v>121</v>
      </c>
      <c r="E86" s="127" t="s">
        <v>217</v>
      </c>
      <c r="F86" s="119" t="s">
        <v>315</v>
      </c>
      <c r="G86" s="129">
        <v>48.5415</v>
      </c>
      <c r="H86" s="130"/>
      <c r="I86" s="129">
        <v>48.5415</v>
      </c>
      <c r="J86" s="146"/>
      <c r="K86" s="146"/>
      <c r="L86" s="119" t="s">
        <v>182</v>
      </c>
      <c r="M86" s="92">
        <v>141</v>
      </c>
      <c r="N86" s="93">
        <v>0.688</v>
      </c>
      <c r="O86" s="93">
        <v>2.95</v>
      </c>
      <c r="P86" s="118" t="s">
        <v>118</v>
      </c>
      <c r="Q86" s="118" t="s">
        <v>119</v>
      </c>
      <c r="R86" s="109"/>
      <c r="S86" s="103" t="s">
        <v>120</v>
      </c>
    </row>
    <row r="87" ht="69" customHeight="1" spans="1:19">
      <c r="A87" s="20">
        <v>81</v>
      </c>
      <c r="B87" s="40" t="s">
        <v>316</v>
      </c>
      <c r="C87" s="126" t="s">
        <v>113</v>
      </c>
      <c r="D87" s="36" t="s">
        <v>121</v>
      </c>
      <c r="E87" s="127" t="s">
        <v>156</v>
      </c>
      <c r="F87" s="119" t="s">
        <v>317</v>
      </c>
      <c r="G87" s="120">
        <v>325</v>
      </c>
      <c r="H87" s="131"/>
      <c r="I87" s="120">
        <v>325</v>
      </c>
      <c r="J87" s="123"/>
      <c r="K87" s="123"/>
      <c r="L87" s="119" t="s">
        <v>182</v>
      </c>
      <c r="M87" s="92">
        <v>3</v>
      </c>
      <c r="N87" s="93">
        <v>0.0582</v>
      </c>
      <c r="O87" s="93">
        <v>0.25</v>
      </c>
      <c r="P87" s="118" t="s">
        <v>118</v>
      </c>
      <c r="Q87" s="118" t="s">
        <v>118</v>
      </c>
      <c r="R87" s="109"/>
      <c r="S87" s="103" t="s">
        <v>120</v>
      </c>
    </row>
    <row r="88" ht="219" customHeight="1" spans="1:19">
      <c r="A88" s="20">
        <v>82</v>
      </c>
      <c r="B88" s="124" t="s">
        <v>318</v>
      </c>
      <c r="C88" s="126" t="s">
        <v>113</v>
      </c>
      <c r="D88" s="36"/>
      <c r="E88" s="42"/>
      <c r="F88" s="119"/>
      <c r="G88" s="44">
        <f>SUM(G89:G140)</f>
        <v>1504.7</v>
      </c>
      <c r="H88" s="44">
        <f>SUM(H89:H140)</f>
        <v>1170.4</v>
      </c>
      <c r="I88" s="44">
        <f>SUM(I89:I140)</f>
        <v>334.3</v>
      </c>
      <c r="J88" s="134"/>
      <c r="K88" s="134"/>
      <c r="L88" s="124" t="s">
        <v>319</v>
      </c>
      <c r="M88" s="148">
        <v>48</v>
      </c>
      <c r="N88" s="149">
        <v>1.1568</v>
      </c>
      <c r="O88" s="149">
        <v>5.1931</v>
      </c>
      <c r="P88" s="146"/>
      <c r="Q88" s="155" t="s">
        <v>119</v>
      </c>
      <c r="R88" s="22"/>
      <c r="S88" s="103" t="s">
        <v>120</v>
      </c>
    </row>
    <row r="89" ht="51" customHeight="1" spans="1:19">
      <c r="A89" s="20">
        <v>83</v>
      </c>
      <c r="B89" s="132" t="s">
        <v>320</v>
      </c>
      <c r="C89" s="132" t="s">
        <v>113</v>
      </c>
      <c r="D89" s="36" t="s">
        <v>321</v>
      </c>
      <c r="E89" s="55" t="s">
        <v>322</v>
      </c>
      <c r="F89" s="54" t="s">
        <v>323</v>
      </c>
      <c r="G89" s="133">
        <v>25</v>
      </c>
      <c r="H89" s="134">
        <v>25</v>
      </c>
      <c r="I89" s="134"/>
      <c r="J89" s="134"/>
      <c r="K89" s="134"/>
      <c r="L89" s="150" t="s">
        <v>324</v>
      </c>
      <c r="M89" s="151">
        <v>1</v>
      </c>
      <c r="N89" s="152">
        <v>0.0438</v>
      </c>
      <c r="O89" s="55">
        <v>0.217</v>
      </c>
      <c r="P89" s="146" t="s">
        <v>118</v>
      </c>
      <c r="Q89" s="118" t="s">
        <v>119</v>
      </c>
      <c r="R89" s="22"/>
      <c r="S89" s="103" t="s">
        <v>120</v>
      </c>
    </row>
    <row r="90" ht="51" customHeight="1" spans="1:19">
      <c r="A90" s="20">
        <v>84</v>
      </c>
      <c r="B90" s="135" t="s">
        <v>325</v>
      </c>
      <c r="C90" s="132" t="s">
        <v>113</v>
      </c>
      <c r="D90" s="36" t="s">
        <v>321</v>
      </c>
      <c r="E90" s="55" t="s">
        <v>326</v>
      </c>
      <c r="F90" s="54" t="s">
        <v>327</v>
      </c>
      <c r="G90" s="133">
        <v>10</v>
      </c>
      <c r="H90" s="134">
        <v>10</v>
      </c>
      <c r="I90" s="134"/>
      <c r="J90" s="134"/>
      <c r="K90" s="134"/>
      <c r="L90" s="150" t="s">
        <v>324</v>
      </c>
      <c r="M90" s="151">
        <v>1</v>
      </c>
      <c r="N90" s="152">
        <v>0.0066</v>
      </c>
      <c r="O90" s="55">
        <v>0.0255</v>
      </c>
      <c r="P90" s="146" t="s">
        <v>118</v>
      </c>
      <c r="Q90" s="118" t="s">
        <v>119</v>
      </c>
      <c r="R90" s="22"/>
      <c r="S90" s="103" t="s">
        <v>120</v>
      </c>
    </row>
    <row r="91" ht="51" customHeight="1" spans="1:19">
      <c r="A91" s="20">
        <v>85</v>
      </c>
      <c r="B91" s="136"/>
      <c r="C91" s="132" t="s">
        <v>113</v>
      </c>
      <c r="D91" s="36" t="s">
        <v>321</v>
      </c>
      <c r="E91" s="55" t="s">
        <v>328</v>
      </c>
      <c r="F91" s="54" t="s">
        <v>327</v>
      </c>
      <c r="G91" s="133">
        <v>20</v>
      </c>
      <c r="H91" s="134">
        <v>20</v>
      </c>
      <c r="I91" s="134"/>
      <c r="J91" s="134"/>
      <c r="K91" s="134"/>
      <c r="L91" s="150" t="s">
        <v>324</v>
      </c>
      <c r="M91" s="151">
        <v>1</v>
      </c>
      <c r="N91" s="152">
        <v>0.0162</v>
      </c>
      <c r="O91" s="55">
        <v>0.0658</v>
      </c>
      <c r="P91" s="146" t="s">
        <v>118</v>
      </c>
      <c r="Q91" s="118" t="s">
        <v>119</v>
      </c>
      <c r="R91" s="22"/>
      <c r="S91" s="103" t="s">
        <v>120</v>
      </c>
    </row>
    <row r="92" ht="51" customHeight="1" spans="1:19">
      <c r="A92" s="20">
        <v>86</v>
      </c>
      <c r="B92" s="137"/>
      <c r="C92" s="132" t="s">
        <v>113</v>
      </c>
      <c r="D92" s="36" t="s">
        <v>321</v>
      </c>
      <c r="E92" s="55" t="s">
        <v>329</v>
      </c>
      <c r="F92" s="54" t="s">
        <v>327</v>
      </c>
      <c r="G92" s="133">
        <v>24.8</v>
      </c>
      <c r="H92" s="134">
        <v>24.8</v>
      </c>
      <c r="I92" s="134"/>
      <c r="J92" s="134"/>
      <c r="K92" s="134"/>
      <c r="L92" s="150" t="s">
        <v>324</v>
      </c>
      <c r="M92" s="151">
        <v>1</v>
      </c>
      <c r="N92" s="152">
        <v>0.0184</v>
      </c>
      <c r="O92" s="55">
        <v>0.0752</v>
      </c>
      <c r="P92" s="146" t="s">
        <v>118</v>
      </c>
      <c r="Q92" s="118" t="s">
        <v>119</v>
      </c>
      <c r="R92" s="22"/>
      <c r="S92" s="103" t="s">
        <v>120</v>
      </c>
    </row>
    <row r="93" ht="46" customHeight="1" spans="1:19">
      <c r="A93" s="20">
        <v>87</v>
      </c>
      <c r="B93" s="138" t="s">
        <v>330</v>
      </c>
      <c r="C93" s="132" t="s">
        <v>113</v>
      </c>
      <c r="D93" s="36" t="s">
        <v>321</v>
      </c>
      <c r="E93" s="55" t="s">
        <v>331</v>
      </c>
      <c r="F93" s="54" t="s">
        <v>332</v>
      </c>
      <c r="G93" s="133">
        <v>30</v>
      </c>
      <c r="H93" s="134">
        <v>30</v>
      </c>
      <c r="I93" s="134"/>
      <c r="J93" s="134"/>
      <c r="K93" s="134"/>
      <c r="L93" s="150" t="s">
        <v>324</v>
      </c>
      <c r="M93" s="151">
        <v>1</v>
      </c>
      <c r="N93" s="152">
        <v>0.0455</v>
      </c>
      <c r="O93" s="55">
        <v>0.2104</v>
      </c>
      <c r="P93" s="146" t="s">
        <v>118</v>
      </c>
      <c r="Q93" s="118" t="s">
        <v>119</v>
      </c>
      <c r="R93" s="22"/>
      <c r="S93" s="103" t="s">
        <v>120</v>
      </c>
    </row>
    <row r="94" ht="42" customHeight="1" spans="1:19">
      <c r="A94" s="20">
        <v>88</v>
      </c>
      <c r="B94" s="139"/>
      <c r="C94" s="132" t="s">
        <v>113</v>
      </c>
      <c r="D94" s="36" t="s">
        <v>321</v>
      </c>
      <c r="E94" s="55" t="s">
        <v>333</v>
      </c>
      <c r="F94" s="54" t="s">
        <v>332</v>
      </c>
      <c r="G94" s="133">
        <v>30</v>
      </c>
      <c r="H94" s="134">
        <v>30</v>
      </c>
      <c r="I94" s="134"/>
      <c r="J94" s="134"/>
      <c r="K94" s="134"/>
      <c r="L94" s="150" t="s">
        <v>324</v>
      </c>
      <c r="M94" s="151">
        <v>1</v>
      </c>
      <c r="N94" s="152">
        <v>0.0325</v>
      </c>
      <c r="O94" s="55">
        <v>0.1704</v>
      </c>
      <c r="P94" s="146" t="s">
        <v>118</v>
      </c>
      <c r="Q94" s="118" t="s">
        <v>119</v>
      </c>
      <c r="R94" s="22"/>
      <c r="S94" s="103" t="s">
        <v>120</v>
      </c>
    </row>
    <row r="95" ht="40" customHeight="1" spans="1:19">
      <c r="A95" s="20">
        <v>89</v>
      </c>
      <c r="B95" s="140"/>
      <c r="C95" s="132" t="s">
        <v>113</v>
      </c>
      <c r="D95" s="36" t="s">
        <v>321</v>
      </c>
      <c r="E95" s="55" t="s">
        <v>334</v>
      </c>
      <c r="F95" s="54" t="s">
        <v>332</v>
      </c>
      <c r="G95" s="133">
        <v>18</v>
      </c>
      <c r="H95" s="134">
        <v>18</v>
      </c>
      <c r="I95" s="134"/>
      <c r="J95" s="134"/>
      <c r="K95" s="134"/>
      <c r="L95" s="150" t="s">
        <v>324</v>
      </c>
      <c r="M95" s="151">
        <v>1</v>
      </c>
      <c r="N95" s="152">
        <v>0.0429</v>
      </c>
      <c r="O95" s="55">
        <v>0.1943</v>
      </c>
      <c r="P95" s="146" t="s">
        <v>118</v>
      </c>
      <c r="Q95" s="118" t="s">
        <v>119</v>
      </c>
      <c r="R95" s="22"/>
      <c r="S95" s="103" t="s">
        <v>120</v>
      </c>
    </row>
    <row r="96" ht="43" customHeight="1" spans="1:19">
      <c r="A96" s="20">
        <v>90</v>
      </c>
      <c r="B96" s="138" t="s">
        <v>335</v>
      </c>
      <c r="C96" s="132" t="s">
        <v>113</v>
      </c>
      <c r="D96" s="36" t="s">
        <v>321</v>
      </c>
      <c r="E96" s="55" t="s">
        <v>336</v>
      </c>
      <c r="F96" s="54" t="s">
        <v>337</v>
      </c>
      <c r="G96" s="133">
        <v>18.9</v>
      </c>
      <c r="H96" s="134">
        <v>18.9</v>
      </c>
      <c r="I96" s="134"/>
      <c r="J96" s="134"/>
      <c r="K96" s="134"/>
      <c r="L96" s="150" t="s">
        <v>324</v>
      </c>
      <c r="M96" s="151">
        <v>1</v>
      </c>
      <c r="N96" s="152">
        <v>0.0235</v>
      </c>
      <c r="O96" s="55">
        <v>0.0939</v>
      </c>
      <c r="P96" s="146" t="s">
        <v>118</v>
      </c>
      <c r="Q96" s="118" t="s">
        <v>119</v>
      </c>
      <c r="R96" s="22"/>
      <c r="S96" s="103" t="s">
        <v>120</v>
      </c>
    </row>
    <row r="97" ht="44" customHeight="1" spans="1:19">
      <c r="A97" s="20">
        <v>91</v>
      </c>
      <c r="B97" s="139"/>
      <c r="C97" s="132" t="s">
        <v>113</v>
      </c>
      <c r="D97" s="36" t="s">
        <v>321</v>
      </c>
      <c r="E97" s="55" t="s">
        <v>338</v>
      </c>
      <c r="F97" s="54" t="s">
        <v>339</v>
      </c>
      <c r="G97" s="133">
        <v>19</v>
      </c>
      <c r="H97" s="134">
        <v>19</v>
      </c>
      <c r="I97" s="134"/>
      <c r="J97" s="134"/>
      <c r="K97" s="134"/>
      <c r="L97" s="150" t="s">
        <v>324</v>
      </c>
      <c r="M97" s="151">
        <v>1</v>
      </c>
      <c r="N97" s="152">
        <v>0.0172</v>
      </c>
      <c r="O97" s="55">
        <v>0.0718</v>
      </c>
      <c r="P97" s="146" t="s">
        <v>118</v>
      </c>
      <c r="Q97" s="118" t="s">
        <v>119</v>
      </c>
      <c r="R97" s="22"/>
      <c r="S97" s="103" t="s">
        <v>120</v>
      </c>
    </row>
    <row r="98" ht="43" customHeight="1" spans="1:19">
      <c r="A98" s="20">
        <v>92</v>
      </c>
      <c r="B98" s="139"/>
      <c r="C98" s="132" t="s">
        <v>113</v>
      </c>
      <c r="D98" s="36" t="s">
        <v>321</v>
      </c>
      <c r="E98" s="55" t="s">
        <v>340</v>
      </c>
      <c r="F98" s="54" t="s">
        <v>341</v>
      </c>
      <c r="G98" s="133">
        <v>19</v>
      </c>
      <c r="H98" s="134">
        <v>19</v>
      </c>
      <c r="I98" s="134"/>
      <c r="J98" s="134"/>
      <c r="K98" s="134"/>
      <c r="L98" s="150" t="s">
        <v>324</v>
      </c>
      <c r="M98" s="151">
        <v>1</v>
      </c>
      <c r="N98" s="152">
        <v>0.0172</v>
      </c>
      <c r="O98" s="55">
        <v>0.0696</v>
      </c>
      <c r="P98" s="146" t="s">
        <v>118</v>
      </c>
      <c r="Q98" s="118" t="s">
        <v>119</v>
      </c>
      <c r="R98" s="22"/>
      <c r="S98" s="103" t="s">
        <v>120</v>
      </c>
    </row>
    <row r="99" ht="44" customHeight="1" spans="1:19">
      <c r="A99" s="20">
        <v>93</v>
      </c>
      <c r="B99" s="139"/>
      <c r="C99" s="132" t="s">
        <v>113</v>
      </c>
      <c r="D99" s="36" t="s">
        <v>321</v>
      </c>
      <c r="E99" s="55" t="s">
        <v>242</v>
      </c>
      <c r="F99" s="54" t="s">
        <v>342</v>
      </c>
      <c r="G99" s="133">
        <v>20</v>
      </c>
      <c r="H99" s="134">
        <v>20</v>
      </c>
      <c r="I99" s="134"/>
      <c r="J99" s="134"/>
      <c r="K99" s="134"/>
      <c r="L99" s="150" t="s">
        <v>324</v>
      </c>
      <c r="M99" s="151">
        <v>1</v>
      </c>
      <c r="N99" s="152">
        <v>0.0245</v>
      </c>
      <c r="O99" s="55">
        <v>0.1084</v>
      </c>
      <c r="P99" s="146" t="s">
        <v>118</v>
      </c>
      <c r="Q99" s="118" t="s">
        <v>119</v>
      </c>
      <c r="R99" s="22"/>
      <c r="S99" s="103" t="s">
        <v>120</v>
      </c>
    </row>
    <row r="100" ht="42" customHeight="1" spans="1:19">
      <c r="A100" s="20">
        <v>94</v>
      </c>
      <c r="B100" s="140"/>
      <c r="C100" s="132" t="s">
        <v>113</v>
      </c>
      <c r="D100" s="36" t="s">
        <v>321</v>
      </c>
      <c r="E100" s="55" t="s">
        <v>343</v>
      </c>
      <c r="F100" s="54" t="s">
        <v>344</v>
      </c>
      <c r="G100" s="133">
        <v>30</v>
      </c>
      <c r="H100" s="134">
        <v>30</v>
      </c>
      <c r="I100" s="134"/>
      <c r="J100" s="134"/>
      <c r="K100" s="134"/>
      <c r="L100" s="150" t="s">
        <v>324</v>
      </c>
      <c r="M100" s="151">
        <v>1</v>
      </c>
      <c r="N100" s="152">
        <v>0.0245</v>
      </c>
      <c r="O100" s="55">
        <v>0.1147</v>
      </c>
      <c r="P100" s="146" t="s">
        <v>118</v>
      </c>
      <c r="Q100" s="118" t="s">
        <v>119</v>
      </c>
      <c r="R100" s="22"/>
      <c r="S100" s="103" t="s">
        <v>120</v>
      </c>
    </row>
    <row r="101" ht="51" customHeight="1" spans="1:19">
      <c r="A101" s="20">
        <v>95</v>
      </c>
      <c r="B101" s="138" t="s">
        <v>345</v>
      </c>
      <c r="C101" s="132" t="s">
        <v>113</v>
      </c>
      <c r="D101" s="36" t="s">
        <v>321</v>
      </c>
      <c r="E101" s="55" t="s">
        <v>346</v>
      </c>
      <c r="F101" s="54" t="s">
        <v>347</v>
      </c>
      <c r="G101" s="133">
        <v>30</v>
      </c>
      <c r="H101" s="134">
        <v>30</v>
      </c>
      <c r="I101" s="134"/>
      <c r="J101" s="134"/>
      <c r="K101" s="134"/>
      <c r="L101" s="150" t="s">
        <v>324</v>
      </c>
      <c r="M101" s="151">
        <v>1</v>
      </c>
      <c r="N101" s="152">
        <v>0.0247</v>
      </c>
      <c r="O101" s="55">
        <v>0.1009</v>
      </c>
      <c r="P101" s="146" t="s">
        <v>118</v>
      </c>
      <c r="Q101" s="118" t="s">
        <v>119</v>
      </c>
      <c r="R101" s="22"/>
      <c r="S101" s="103" t="s">
        <v>120</v>
      </c>
    </row>
    <row r="102" ht="51" customHeight="1" spans="1:19">
      <c r="A102" s="20">
        <v>96</v>
      </c>
      <c r="B102" s="139"/>
      <c r="C102" s="132" t="s">
        <v>113</v>
      </c>
      <c r="D102" s="36" t="s">
        <v>321</v>
      </c>
      <c r="E102" s="55" t="s">
        <v>348</v>
      </c>
      <c r="F102" s="54" t="s">
        <v>347</v>
      </c>
      <c r="G102" s="133">
        <v>30</v>
      </c>
      <c r="H102" s="134">
        <v>30</v>
      </c>
      <c r="I102" s="134"/>
      <c r="J102" s="134"/>
      <c r="K102" s="134"/>
      <c r="L102" s="150" t="s">
        <v>324</v>
      </c>
      <c r="M102" s="151">
        <v>1</v>
      </c>
      <c r="N102" s="152">
        <v>0.0157</v>
      </c>
      <c r="O102" s="55">
        <v>0.0792</v>
      </c>
      <c r="P102" s="146" t="s">
        <v>118</v>
      </c>
      <c r="Q102" s="118" t="s">
        <v>119</v>
      </c>
      <c r="R102" s="22"/>
      <c r="S102" s="103" t="s">
        <v>120</v>
      </c>
    </row>
    <row r="103" ht="51" customHeight="1" spans="1:19">
      <c r="A103" s="20">
        <v>97</v>
      </c>
      <c r="B103" s="139"/>
      <c r="C103" s="132" t="s">
        <v>113</v>
      </c>
      <c r="D103" s="36" t="s">
        <v>321</v>
      </c>
      <c r="E103" s="55" t="s">
        <v>349</v>
      </c>
      <c r="F103" s="54" t="s">
        <v>347</v>
      </c>
      <c r="G103" s="133">
        <v>30</v>
      </c>
      <c r="H103" s="134">
        <v>30</v>
      </c>
      <c r="I103" s="134"/>
      <c r="J103" s="134"/>
      <c r="K103" s="134"/>
      <c r="L103" s="150" t="s">
        <v>324</v>
      </c>
      <c r="M103" s="151">
        <v>1</v>
      </c>
      <c r="N103" s="152">
        <v>0.0141</v>
      </c>
      <c r="O103" s="55">
        <v>0.0641</v>
      </c>
      <c r="P103" s="146" t="s">
        <v>118</v>
      </c>
      <c r="Q103" s="118" t="s">
        <v>119</v>
      </c>
      <c r="R103" s="22"/>
      <c r="S103" s="103" t="s">
        <v>120</v>
      </c>
    </row>
    <row r="104" ht="51" customHeight="1" spans="1:19">
      <c r="A104" s="20">
        <v>98</v>
      </c>
      <c r="B104" s="139"/>
      <c r="C104" s="132" t="s">
        <v>113</v>
      </c>
      <c r="D104" s="36" t="s">
        <v>321</v>
      </c>
      <c r="E104" s="55" t="s">
        <v>350</v>
      </c>
      <c r="F104" s="54" t="s">
        <v>347</v>
      </c>
      <c r="G104" s="133">
        <v>30</v>
      </c>
      <c r="H104" s="134">
        <v>30</v>
      </c>
      <c r="I104" s="134"/>
      <c r="J104" s="134"/>
      <c r="K104" s="134"/>
      <c r="L104" s="150" t="s">
        <v>324</v>
      </c>
      <c r="M104" s="151">
        <v>1</v>
      </c>
      <c r="N104" s="152">
        <v>0.0172</v>
      </c>
      <c r="O104" s="55">
        <v>0.664</v>
      </c>
      <c r="P104" s="146" t="s">
        <v>118</v>
      </c>
      <c r="Q104" s="118" t="s">
        <v>119</v>
      </c>
      <c r="R104" s="22"/>
      <c r="S104" s="103" t="s">
        <v>120</v>
      </c>
    </row>
    <row r="105" ht="51" customHeight="1" spans="1:19">
      <c r="A105" s="20">
        <v>99</v>
      </c>
      <c r="B105" s="140"/>
      <c r="C105" s="132" t="s">
        <v>113</v>
      </c>
      <c r="D105" s="36" t="s">
        <v>321</v>
      </c>
      <c r="E105" s="55" t="s">
        <v>351</v>
      </c>
      <c r="F105" s="54" t="s">
        <v>347</v>
      </c>
      <c r="G105" s="133">
        <v>30</v>
      </c>
      <c r="H105" s="134">
        <v>30</v>
      </c>
      <c r="I105" s="134"/>
      <c r="J105" s="134"/>
      <c r="K105" s="134"/>
      <c r="L105" s="150" t="s">
        <v>324</v>
      </c>
      <c r="M105" s="151">
        <v>1</v>
      </c>
      <c r="N105" s="152">
        <v>0.004</v>
      </c>
      <c r="O105" s="55">
        <v>0.0188</v>
      </c>
      <c r="P105" s="146" t="s">
        <v>118</v>
      </c>
      <c r="Q105" s="118" t="s">
        <v>119</v>
      </c>
      <c r="R105" s="22"/>
      <c r="S105" s="103" t="s">
        <v>120</v>
      </c>
    </row>
    <row r="106" ht="51" customHeight="1" spans="1:19">
      <c r="A106" s="20">
        <v>100</v>
      </c>
      <c r="B106" s="138" t="s">
        <v>352</v>
      </c>
      <c r="C106" s="132" t="s">
        <v>113</v>
      </c>
      <c r="D106" s="36" t="s">
        <v>321</v>
      </c>
      <c r="E106" s="55" t="s">
        <v>353</v>
      </c>
      <c r="F106" s="54" t="s">
        <v>354</v>
      </c>
      <c r="G106" s="133">
        <v>20</v>
      </c>
      <c r="H106" s="134">
        <v>20</v>
      </c>
      <c r="I106" s="134"/>
      <c r="J106" s="134"/>
      <c r="K106" s="134"/>
      <c r="L106" s="150" t="s">
        <v>324</v>
      </c>
      <c r="M106" s="151">
        <v>1</v>
      </c>
      <c r="N106" s="152">
        <v>0.0608</v>
      </c>
      <c r="O106" s="55">
        <v>0.2748</v>
      </c>
      <c r="P106" s="146" t="s">
        <v>118</v>
      </c>
      <c r="Q106" s="118" t="s">
        <v>119</v>
      </c>
      <c r="R106" s="22"/>
      <c r="S106" s="103" t="s">
        <v>120</v>
      </c>
    </row>
    <row r="107" ht="51" customHeight="1" spans="1:19">
      <c r="A107" s="20">
        <v>101</v>
      </c>
      <c r="B107" s="140"/>
      <c r="C107" s="132" t="s">
        <v>113</v>
      </c>
      <c r="D107" s="36" t="s">
        <v>321</v>
      </c>
      <c r="E107" s="55" t="s">
        <v>355</v>
      </c>
      <c r="F107" s="54" t="s">
        <v>356</v>
      </c>
      <c r="G107" s="133">
        <v>20</v>
      </c>
      <c r="H107" s="134">
        <v>20</v>
      </c>
      <c r="I107" s="134"/>
      <c r="J107" s="134"/>
      <c r="K107" s="134"/>
      <c r="L107" s="150" t="s">
        <v>324</v>
      </c>
      <c r="M107" s="151">
        <v>1</v>
      </c>
      <c r="N107" s="152">
        <v>0.0348</v>
      </c>
      <c r="O107" s="55">
        <v>0.1589</v>
      </c>
      <c r="P107" s="146" t="s">
        <v>118</v>
      </c>
      <c r="Q107" s="118" t="s">
        <v>119</v>
      </c>
      <c r="R107" s="22"/>
      <c r="S107" s="103" t="s">
        <v>120</v>
      </c>
    </row>
    <row r="108" ht="51" customHeight="1" spans="1:19">
      <c r="A108" s="20">
        <v>102</v>
      </c>
      <c r="B108" s="138" t="s">
        <v>357</v>
      </c>
      <c r="C108" s="132" t="s">
        <v>113</v>
      </c>
      <c r="D108" s="36" t="s">
        <v>321</v>
      </c>
      <c r="E108" s="55" t="s">
        <v>358</v>
      </c>
      <c r="F108" s="54" t="s">
        <v>359</v>
      </c>
      <c r="G108" s="133">
        <v>21.04</v>
      </c>
      <c r="H108" s="134">
        <v>21.04</v>
      </c>
      <c r="I108" s="134"/>
      <c r="J108" s="134"/>
      <c r="K108" s="134"/>
      <c r="L108" s="150" t="s">
        <v>324</v>
      </c>
      <c r="M108" s="151">
        <v>1</v>
      </c>
      <c r="N108" s="152">
        <v>0.0023</v>
      </c>
      <c r="O108" s="55">
        <v>0.0987</v>
      </c>
      <c r="P108" s="146" t="s">
        <v>118</v>
      </c>
      <c r="Q108" s="118" t="s">
        <v>119</v>
      </c>
      <c r="R108" s="22"/>
      <c r="S108" s="103" t="s">
        <v>120</v>
      </c>
    </row>
    <row r="109" ht="51" customHeight="1" spans="1:19">
      <c r="A109" s="20">
        <v>103</v>
      </c>
      <c r="B109" s="139"/>
      <c r="C109" s="132" t="s">
        <v>113</v>
      </c>
      <c r="D109" s="36" t="s">
        <v>321</v>
      </c>
      <c r="E109" s="55" t="s">
        <v>360</v>
      </c>
      <c r="F109" s="54" t="s">
        <v>359</v>
      </c>
      <c r="G109" s="133">
        <v>30</v>
      </c>
      <c r="H109" s="134">
        <v>30</v>
      </c>
      <c r="I109" s="134"/>
      <c r="J109" s="134"/>
      <c r="K109" s="134"/>
      <c r="L109" s="150" t="s">
        <v>324</v>
      </c>
      <c r="M109" s="151">
        <v>1</v>
      </c>
      <c r="N109" s="152">
        <v>0.0326</v>
      </c>
      <c r="O109" s="55">
        <v>0.1058</v>
      </c>
      <c r="P109" s="146" t="s">
        <v>118</v>
      </c>
      <c r="Q109" s="118" t="s">
        <v>119</v>
      </c>
      <c r="R109" s="22"/>
      <c r="S109" s="103" t="s">
        <v>120</v>
      </c>
    </row>
    <row r="110" ht="51" customHeight="1" spans="1:19">
      <c r="A110" s="20">
        <v>104</v>
      </c>
      <c r="B110" s="140"/>
      <c r="C110" s="132" t="s">
        <v>113</v>
      </c>
      <c r="D110" s="36" t="s">
        <v>321</v>
      </c>
      <c r="E110" s="55" t="s">
        <v>361</v>
      </c>
      <c r="F110" s="54" t="s">
        <v>359</v>
      </c>
      <c r="G110" s="133">
        <v>30</v>
      </c>
      <c r="H110" s="134">
        <v>30</v>
      </c>
      <c r="I110" s="134"/>
      <c r="J110" s="134"/>
      <c r="K110" s="134"/>
      <c r="L110" s="150" t="s">
        <v>324</v>
      </c>
      <c r="M110" s="151">
        <v>1</v>
      </c>
      <c r="N110" s="152">
        <v>0.0089</v>
      </c>
      <c r="O110" s="55">
        <v>0.0401</v>
      </c>
      <c r="P110" s="146" t="s">
        <v>118</v>
      </c>
      <c r="Q110" s="118" t="s">
        <v>119</v>
      </c>
      <c r="R110" s="22"/>
      <c r="S110" s="103" t="s">
        <v>120</v>
      </c>
    </row>
    <row r="111" ht="51" customHeight="1" spans="1:19">
      <c r="A111" s="20">
        <v>105</v>
      </c>
      <c r="B111" s="138" t="s">
        <v>362</v>
      </c>
      <c r="C111" s="132" t="s">
        <v>113</v>
      </c>
      <c r="D111" s="36" t="s">
        <v>321</v>
      </c>
      <c r="E111" s="55" t="s">
        <v>363</v>
      </c>
      <c r="F111" s="54" t="s">
        <v>364</v>
      </c>
      <c r="G111" s="133">
        <v>30</v>
      </c>
      <c r="H111" s="134">
        <v>30</v>
      </c>
      <c r="I111" s="134"/>
      <c r="J111" s="134"/>
      <c r="K111" s="134"/>
      <c r="L111" s="150" t="s">
        <v>324</v>
      </c>
      <c r="M111" s="151">
        <v>1</v>
      </c>
      <c r="N111" s="152">
        <v>0.031</v>
      </c>
      <c r="O111" s="55">
        <v>0.1422</v>
      </c>
      <c r="P111" s="146" t="s">
        <v>118</v>
      </c>
      <c r="Q111" s="118" t="s">
        <v>119</v>
      </c>
      <c r="R111" s="22"/>
      <c r="S111" s="103" t="s">
        <v>120</v>
      </c>
    </row>
    <row r="112" ht="51" customHeight="1" spans="1:19">
      <c r="A112" s="20">
        <v>106</v>
      </c>
      <c r="B112" s="139"/>
      <c r="C112" s="132" t="s">
        <v>113</v>
      </c>
      <c r="D112" s="36" t="s">
        <v>321</v>
      </c>
      <c r="E112" s="55" t="s">
        <v>365</v>
      </c>
      <c r="F112" s="54" t="s">
        <v>366</v>
      </c>
      <c r="G112" s="133">
        <v>30</v>
      </c>
      <c r="H112" s="134">
        <v>30</v>
      </c>
      <c r="I112" s="134"/>
      <c r="J112" s="134"/>
      <c r="K112" s="134"/>
      <c r="L112" s="150" t="s">
        <v>324</v>
      </c>
      <c r="M112" s="151">
        <v>1</v>
      </c>
      <c r="N112" s="152">
        <v>0.0249</v>
      </c>
      <c r="O112" s="55">
        <v>0.1066</v>
      </c>
      <c r="P112" s="146" t="s">
        <v>118</v>
      </c>
      <c r="Q112" s="118" t="s">
        <v>119</v>
      </c>
      <c r="R112" s="22"/>
      <c r="S112" s="103" t="s">
        <v>120</v>
      </c>
    </row>
    <row r="113" ht="51" customHeight="1" spans="1:19">
      <c r="A113" s="20">
        <v>107</v>
      </c>
      <c r="B113" s="139"/>
      <c r="C113" s="132" t="s">
        <v>113</v>
      </c>
      <c r="D113" s="36" t="s">
        <v>321</v>
      </c>
      <c r="E113" s="55" t="s">
        <v>367</v>
      </c>
      <c r="F113" s="54" t="s">
        <v>368</v>
      </c>
      <c r="G113" s="133">
        <v>30</v>
      </c>
      <c r="H113" s="134">
        <v>30</v>
      </c>
      <c r="I113" s="134"/>
      <c r="J113" s="134"/>
      <c r="K113" s="134"/>
      <c r="L113" s="150" t="s">
        <v>324</v>
      </c>
      <c r="M113" s="151">
        <v>1</v>
      </c>
      <c r="N113" s="152">
        <v>0.0115</v>
      </c>
      <c r="O113" s="55">
        <v>0.0521</v>
      </c>
      <c r="P113" s="146" t="s">
        <v>118</v>
      </c>
      <c r="Q113" s="118" t="s">
        <v>119</v>
      </c>
      <c r="R113" s="22"/>
      <c r="S113" s="103" t="s">
        <v>120</v>
      </c>
    </row>
    <row r="114" ht="51" customHeight="1" spans="1:19">
      <c r="A114" s="20">
        <v>108</v>
      </c>
      <c r="B114" s="140"/>
      <c r="C114" s="132" t="s">
        <v>113</v>
      </c>
      <c r="D114" s="36" t="s">
        <v>321</v>
      </c>
      <c r="E114" s="55" t="s">
        <v>369</v>
      </c>
      <c r="F114" s="54" t="s">
        <v>370</v>
      </c>
      <c r="G114" s="133">
        <v>30</v>
      </c>
      <c r="H114" s="134">
        <v>30</v>
      </c>
      <c r="I114" s="134"/>
      <c r="J114" s="134"/>
      <c r="K114" s="134"/>
      <c r="L114" s="150" t="s">
        <v>324</v>
      </c>
      <c r="M114" s="151">
        <v>1</v>
      </c>
      <c r="N114" s="152">
        <v>0.0414</v>
      </c>
      <c r="O114" s="55">
        <v>0.1819</v>
      </c>
      <c r="P114" s="146" t="s">
        <v>118</v>
      </c>
      <c r="Q114" s="118" t="s">
        <v>119</v>
      </c>
      <c r="R114" s="22"/>
      <c r="S114" s="103" t="s">
        <v>120</v>
      </c>
    </row>
    <row r="115" ht="51" customHeight="1" spans="1:19">
      <c r="A115" s="20">
        <v>109</v>
      </c>
      <c r="B115" s="138" t="s">
        <v>371</v>
      </c>
      <c r="C115" s="132" t="s">
        <v>113</v>
      </c>
      <c r="D115" s="36" t="s">
        <v>321</v>
      </c>
      <c r="E115" s="55" t="s">
        <v>372</v>
      </c>
      <c r="F115" s="54" t="s">
        <v>373</v>
      </c>
      <c r="G115" s="133">
        <v>30</v>
      </c>
      <c r="H115" s="134">
        <v>30</v>
      </c>
      <c r="I115" s="134"/>
      <c r="J115" s="134"/>
      <c r="K115" s="134"/>
      <c r="L115" s="150" t="s">
        <v>324</v>
      </c>
      <c r="M115" s="151">
        <v>1</v>
      </c>
      <c r="N115" s="152">
        <v>0.0111</v>
      </c>
      <c r="O115" s="55">
        <v>0.0486</v>
      </c>
      <c r="P115" s="146" t="s">
        <v>118</v>
      </c>
      <c r="Q115" s="118" t="s">
        <v>119</v>
      </c>
      <c r="R115" s="22"/>
      <c r="S115" s="103" t="s">
        <v>120</v>
      </c>
    </row>
    <row r="116" ht="51" customHeight="1" spans="1:19">
      <c r="A116" s="20">
        <v>110</v>
      </c>
      <c r="B116" s="139"/>
      <c r="C116" s="132" t="s">
        <v>113</v>
      </c>
      <c r="D116" s="36" t="s">
        <v>321</v>
      </c>
      <c r="E116" s="55" t="s">
        <v>374</v>
      </c>
      <c r="F116" s="54" t="s">
        <v>347</v>
      </c>
      <c r="G116" s="133">
        <v>30</v>
      </c>
      <c r="H116" s="134">
        <v>30</v>
      </c>
      <c r="I116" s="134"/>
      <c r="J116" s="134"/>
      <c r="K116" s="134"/>
      <c r="L116" s="150" t="s">
        <v>324</v>
      </c>
      <c r="M116" s="151">
        <v>1</v>
      </c>
      <c r="N116" s="152">
        <v>0.0286</v>
      </c>
      <c r="O116" s="55">
        <v>0.1463</v>
      </c>
      <c r="P116" s="146" t="s">
        <v>118</v>
      </c>
      <c r="Q116" s="118" t="s">
        <v>119</v>
      </c>
      <c r="R116" s="22"/>
      <c r="S116" s="103" t="s">
        <v>120</v>
      </c>
    </row>
    <row r="117" ht="51" customHeight="1" spans="1:19">
      <c r="A117" s="20">
        <v>111</v>
      </c>
      <c r="B117" s="139"/>
      <c r="C117" s="132" t="s">
        <v>113</v>
      </c>
      <c r="D117" s="36" t="s">
        <v>321</v>
      </c>
      <c r="E117" s="55" t="s">
        <v>375</v>
      </c>
      <c r="F117" s="54" t="s">
        <v>373</v>
      </c>
      <c r="G117" s="133">
        <v>30</v>
      </c>
      <c r="H117" s="134">
        <v>30</v>
      </c>
      <c r="I117" s="134"/>
      <c r="J117" s="134"/>
      <c r="K117" s="134"/>
      <c r="L117" s="150" t="s">
        <v>324</v>
      </c>
      <c r="M117" s="151">
        <v>1</v>
      </c>
      <c r="N117" s="152">
        <v>0.0087</v>
      </c>
      <c r="O117" s="55">
        <v>0.04</v>
      </c>
      <c r="P117" s="146" t="s">
        <v>118</v>
      </c>
      <c r="Q117" s="118" t="s">
        <v>119</v>
      </c>
      <c r="R117" s="22"/>
      <c r="S117" s="103" t="s">
        <v>120</v>
      </c>
    </row>
    <row r="118" ht="51" customHeight="1" spans="1:19">
      <c r="A118" s="20">
        <v>112</v>
      </c>
      <c r="B118" s="139"/>
      <c r="C118" s="132" t="s">
        <v>113</v>
      </c>
      <c r="D118" s="36" t="s">
        <v>321</v>
      </c>
      <c r="E118" s="55" t="s">
        <v>376</v>
      </c>
      <c r="F118" s="54" t="s">
        <v>373</v>
      </c>
      <c r="G118" s="133">
        <v>30</v>
      </c>
      <c r="H118" s="134">
        <v>30</v>
      </c>
      <c r="I118" s="134"/>
      <c r="J118" s="134"/>
      <c r="K118" s="134"/>
      <c r="L118" s="150" t="s">
        <v>324</v>
      </c>
      <c r="M118" s="151">
        <v>1</v>
      </c>
      <c r="N118" s="152">
        <v>0.0125</v>
      </c>
      <c r="O118" s="55">
        <v>0.0642</v>
      </c>
      <c r="P118" s="146" t="s">
        <v>118</v>
      </c>
      <c r="Q118" s="118" t="s">
        <v>119</v>
      </c>
      <c r="R118" s="22"/>
      <c r="S118" s="103" t="s">
        <v>120</v>
      </c>
    </row>
    <row r="119" ht="40" customHeight="1" spans="1:19">
      <c r="A119" s="20">
        <v>113</v>
      </c>
      <c r="B119" s="140"/>
      <c r="C119" s="132" t="s">
        <v>113</v>
      </c>
      <c r="D119" s="36" t="s">
        <v>321</v>
      </c>
      <c r="E119" s="55" t="s">
        <v>377</v>
      </c>
      <c r="F119" s="54" t="s">
        <v>373</v>
      </c>
      <c r="G119" s="133">
        <v>30</v>
      </c>
      <c r="H119" s="134">
        <v>30</v>
      </c>
      <c r="I119" s="134"/>
      <c r="J119" s="134"/>
      <c r="K119" s="134"/>
      <c r="L119" s="150" t="s">
        <v>324</v>
      </c>
      <c r="M119" s="151">
        <v>1</v>
      </c>
      <c r="N119" s="152">
        <v>0.0326</v>
      </c>
      <c r="O119" s="55">
        <v>0.1466</v>
      </c>
      <c r="P119" s="146" t="s">
        <v>118</v>
      </c>
      <c r="Q119" s="118" t="s">
        <v>119</v>
      </c>
      <c r="R119" s="22"/>
      <c r="S119" s="103" t="s">
        <v>120</v>
      </c>
    </row>
    <row r="120" ht="40" customHeight="1" spans="1:19">
      <c r="A120" s="20">
        <v>114</v>
      </c>
      <c r="B120" s="138" t="s">
        <v>378</v>
      </c>
      <c r="C120" s="132" t="s">
        <v>113</v>
      </c>
      <c r="D120" s="36" t="s">
        <v>321</v>
      </c>
      <c r="E120" s="55" t="s">
        <v>379</v>
      </c>
      <c r="F120" s="54" t="s">
        <v>380</v>
      </c>
      <c r="G120" s="133">
        <v>30</v>
      </c>
      <c r="H120" s="134">
        <v>30</v>
      </c>
      <c r="I120" s="134"/>
      <c r="J120" s="134"/>
      <c r="K120" s="134"/>
      <c r="L120" s="150" t="s">
        <v>324</v>
      </c>
      <c r="M120" s="151">
        <v>1</v>
      </c>
      <c r="N120" s="152">
        <v>0.149</v>
      </c>
      <c r="O120" s="55">
        <v>0.0632</v>
      </c>
      <c r="P120" s="146" t="s">
        <v>118</v>
      </c>
      <c r="Q120" s="118" t="s">
        <v>119</v>
      </c>
      <c r="R120" s="22"/>
      <c r="S120" s="103" t="s">
        <v>120</v>
      </c>
    </row>
    <row r="121" ht="40" customHeight="1" spans="1:19">
      <c r="A121" s="20">
        <v>115</v>
      </c>
      <c r="B121" s="139"/>
      <c r="C121" s="132" t="s">
        <v>113</v>
      </c>
      <c r="D121" s="36" t="s">
        <v>321</v>
      </c>
      <c r="E121" s="55" t="s">
        <v>381</v>
      </c>
      <c r="F121" s="54" t="s">
        <v>380</v>
      </c>
      <c r="G121" s="133">
        <v>18.96</v>
      </c>
      <c r="H121" s="134">
        <v>18.96</v>
      </c>
      <c r="I121" s="134"/>
      <c r="J121" s="134"/>
      <c r="K121" s="134"/>
      <c r="L121" s="150" t="s">
        <v>324</v>
      </c>
      <c r="M121" s="151">
        <v>1</v>
      </c>
      <c r="N121" s="152">
        <v>0.0096</v>
      </c>
      <c r="O121" s="55">
        <v>0.0415</v>
      </c>
      <c r="P121" s="146" t="s">
        <v>118</v>
      </c>
      <c r="Q121" s="118" t="s">
        <v>119</v>
      </c>
      <c r="R121" s="22"/>
      <c r="S121" s="103" t="s">
        <v>120</v>
      </c>
    </row>
    <row r="122" ht="40" customHeight="1" spans="1:19">
      <c r="A122" s="20">
        <v>116</v>
      </c>
      <c r="B122" s="140"/>
      <c r="C122" s="132" t="s">
        <v>113</v>
      </c>
      <c r="D122" s="36" t="s">
        <v>321</v>
      </c>
      <c r="E122" s="55" t="s">
        <v>382</v>
      </c>
      <c r="F122" s="54" t="s">
        <v>383</v>
      </c>
      <c r="G122" s="133">
        <v>30</v>
      </c>
      <c r="H122" s="134">
        <v>30</v>
      </c>
      <c r="I122" s="134"/>
      <c r="J122" s="134"/>
      <c r="K122" s="134"/>
      <c r="L122" s="150" t="s">
        <v>324</v>
      </c>
      <c r="M122" s="151">
        <v>1</v>
      </c>
      <c r="N122" s="152">
        <v>0.0196</v>
      </c>
      <c r="O122" s="55">
        <v>0.0809</v>
      </c>
      <c r="P122" s="146" t="s">
        <v>118</v>
      </c>
      <c r="Q122" s="118" t="s">
        <v>119</v>
      </c>
      <c r="R122" s="22"/>
      <c r="S122" s="103" t="s">
        <v>120</v>
      </c>
    </row>
    <row r="123" ht="40" customHeight="1" spans="1:19">
      <c r="A123" s="20">
        <v>117</v>
      </c>
      <c r="B123" s="138" t="s">
        <v>384</v>
      </c>
      <c r="C123" s="132" t="s">
        <v>113</v>
      </c>
      <c r="D123" s="36" t="s">
        <v>321</v>
      </c>
      <c r="E123" s="55" t="s">
        <v>385</v>
      </c>
      <c r="F123" s="54" t="s">
        <v>386</v>
      </c>
      <c r="G123" s="133">
        <v>30</v>
      </c>
      <c r="H123" s="134">
        <v>30</v>
      </c>
      <c r="I123" s="134"/>
      <c r="J123" s="134"/>
      <c r="K123" s="134"/>
      <c r="L123" s="150" t="s">
        <v>324</v>
      </c>
      <c r="M123" s="151">
        <v>1</v>
      </c>
      <c r="N123" s="152">
        <v>0.017</v>
      </c>
      <c r="O123" s="55">
        <v>0.0791</v>
      </c>
      <c r="P123" s="146" t="s">
        <v>118</v>
      </c>
      <c r="Q123" s="118" t="s">
        <v>119</v>
      </c>
      <c r="R123" s="22"/>
      <c r="S123" s="103" t="s">
        <v>120</v>
      </c>
    </row>
    <row r="124" ht="40" customHeight="1" spans="1:19">
      <c r="A124" s="20">
        <v>118</v>
      </c>
      <c r="B124" s="139"/>
      <c r="C124" s="132" t="s">
        <v>113</v>
      </c>
      <c r="D124" s="36" t="s">
        <v>321</v>
      </c>
      <c r="E124" s="55" t="s">
        <v>251</v>
      </c>
      <c r="F124" s="54" t="s">
        <v>387</v>
      </c>
      <c r="G124" s="133">
        <v>30</v>
      </c>
      <c r="H124" s="134">
        <v>30</v>
      </c>
      <c r="I124" s="134"/>
      <c r="J124" s="134"/>
      <c r="K124" s="134"/>
      <c r="L124" s="150" t="s">
        <v>324</v>
      </c>
      <c r="M124" s="151">
        <v>1</v>
      </c>
      <c r="N124" s="152">
        <v>0.0089</v>
      </c>
      <c r="O124" s="55">
        <v>0.0411</v>
      </c>
      <c r="P124" s="146" t="s">
        <v>118</v>
      </c>
      <c r="Q124" s="118" t="s">
        <v>119</v>
      </c>
      <c r="R124" s="22"/>
      <c r="S124" s="103" t="s">
        <v>120</v>
      </c>
    </row>
    <row r="125" ht="40" customHeight="1" spans="1:19">
      <c r="A125" s="20">
        <v>119</v>
      </c>
      <c r="B125" s="140"/>
      <c r="C125" s="132" t="s">
        <v>113</v>
      </c>
      <c r="D125" s="36" t="s">
        <v>321</v>
      </c>
      <c r="E125" s="55" t="s">
        <v>388</v>
      </c>
      <c r="F125" s="54" t="s">
        <v>386</v>
      </c>
      <c r="G125" s="133">
        <v>30</v>
      </c>
      <c r="H125" s="134">
        <v>25.7</v>
      </c>
      <c r="I125" s="134">
        <v>4.3</v>
      </c>
      <c r="J125" s="134"/>
      <c r="K125" s="134"/>
      <c r="L125" s="150" t="s">
        <v>324</v>
      </c>
      <c r="M125" s="151">
        <v>1</v>
      </c>
      <c r="N125" s="152">
        <v>0.0089</v>
      </c>
      <c r="O125" s="55">
        <v>0.0345</v>
      </c>
      <c r="P125" s="146" t="s">
        <v>118</v>
      </c>
      <c r="Q125" s="118" t="s">
        <v>119</v>
      </c>
      <c r="R125" s="22"/>
      <c r="S125" s="103" t="s">
        <v>120</v>
      </c>
    </row>
    <row r="126" ht="40" customHeight="1" spans="1:19">
      <c r="A126" s="20">
        <v>120</v>
      </c>
      <c r="B126" s="138" t="s">
        <v>389</v>
      </c>
      <c r="C126" s="132" t="s">
        <v>113</v>
      </c>
      <c r="D126" s="36" t="s">
        <v>321</v>
      </c>
      <c r="E126" s="55" t="s">
        <v>390</v>
      </c>
      <c r="F126" s="54" t="s">
        <v>391</v>
      </c>
      <c r="G126" s="133">
        <v>30</v>
      </c>
      <c r="H126" s="141"/>
      <c r="I126" s="134">
        <v>30</v>
      </c>
      <c r="J126" s="134"/>
      <c r="K126" s="134"/>
      <c r="L126" s="150" t="s">
        <v>324</v>
      </c>
      <c r="M126" s="151">
        <v>1</v>
      </c>
      <c r="N126" s="152">
        <v>0.0183</v>
      </c>
      <c r="O126" s="55">
        <v>0.0756</v>
      </c>
      <c r="P126" s="146" t="s">
        <v>118</v>
      </c>
      <c r="Q126" s="118" t="s">
        <v>119</v>
      </c>
      <c r="R126" s="22"/>
      <c r="S126" s="103" t="s">
        <v>120</v>
      </c>
    </row>
    <row r="127" ht="40" customHeight="1" spans="1:19">
      <c r="A127" s="20">
        <v>121</v>
      </c>
      <c r="B127" s="140"/>
      <c r="C127" s="132" t="s">
        <v>113</v>
      </c>
      <c r="D127" s="36" t="s">
        <v>321</v>
      </c>
      <c r="E127" s="55" t="s">
        <v>392</v>
      </c>
      <c r="F127" s="54" t="s">
        <v>393</v>
      </c>
      <c r="G127" s="133">
        <v>30</v>
      </c>
      <c r="H127" s="141"/>
      <c r="I127" s="134">
        <v>30</v>
      </c>
      <c r="J127" s="134"/>
      <c r="K127" s="134"/>
      <c r="L127" s="150" t="s">
        <v>324</v>
      </c>
      <c r="M127" s="151">
        <v>1</v>
      </c>
      <c r="N127" s="152">
        <v>0.0213</v>
      </c>
      <c r="O127" s="55">
        <v>0.0966</v>
      </c>
      <c r="P127" s="146" t="s">
        <v>118</v>
      </c>
      <c r="Q127" s="118" t="s">
        <v>119</v>
      </c>
      <c r="R127" s="22"/>
      <c r="S127" s="103" t="s">
        <v>120</v>
      </c>
    </row>
    <row r="128" ht="40" customHeight="1" spans="1:19">
      <c r="A128" s="20">
        <v>122</v>
      </c>
      <c r="B128" s="138" t="s">
        <v>394</v>
      </c>
      <c r="C128" s="132" t="s">
        <v>113</v>
      </c>
      <c r="D128" s="36" t="s">
        <v>321</v>
      </c>
      <c r="E128" s="55" t="s">
        <v>395</v>
      </c>
      <c r="F128" s="54" t="s">
        <v>393</v>
      </c>
      <c r="G128" s="133">
        <v>30</v>
      </c>
      <c r="H128" s="141"/>
      <c r="I128" s="134">
        <v>30</v>
      </c>
      <c r="J128" s="134"/>
      <c r="K128" s="134"/>
      <c r="L128" s="150" t="s">
        <v>324</v>
      </c>
      <c r="M128" s="151">
        <v>1</v>
      </c>
      <c r="N128" s="152">
        <v>0.0242</v>
      </c>
      <c r="O128" s="55">
        <v>0.0917</v>
      </c>
      <c r="P128" s="146" t="s">
        <v>118</v>
      </c>
      <c r="Q128" s="118" t="s">
        <v>119</v>
      </c>
      <c r="R128" s="22"/>
      <c r="S128" s="103" t="s">
        <v>120</v>
      </c>
    </row>
    <row r="129" ht="40" customHeight="1" spans="1:19">
      <c r="A129" s="20">
        <v>123</v>
      </c>
      <c r="B129" s="139"/>
      <c r="C129" s="132" t="s">
        <v>113</v>
      </c>
      <c r="D129" s="36" t="s">
        <v>321</v>
      </c>
      <c r="E129" s="55" t="s">
        <v>396</v>
      </c>
      <c r="F129" s="54" t="s">
        <v>393</v>
      </c>
      <c r="G129" s="133">
        <v>30</v>
      </c>
      <c r="H129" s="141"/>
      <c r="I129" s="134">
        <v>30</v>
      </c>
      <c r="J129" s="134"/>
      <c r="K129" s="134"/>
      <c r="L129" s="150" t="s">
        <v>324</v>
      </c>
      <c r="M129" s="151">
        <v>1</v>
      </c>
      <c r="N129" s="152">
        <v>0.0098</v>
      </c>
      <c r="O129" s="55">
        <v>0.044</v>
      </c>
      <c r="P129" s="146" t="s">
        <v>118</v>
      </c>
      <c r="Q129" s="118" t="s">
        <v>119</v>
      </c>
      <c r="R129" s="22"/>
      <c r="S129" s="103" t="s">
        <v>120</v>
      </c>
    </row>
    <row r="130" ht="40" customHeight="1" spans="1:19">
      <c r="A130" s="20">
        <v>124</v>
      </c>
      <c r="B130" s="139"/>
      <c r="C130" s="132" t="s">
        <v>113</v>
      </c>
      <c r="D130" s="36" t="s">
        <v>321</v>
      </c>
      <c r="E130" s="55" t="s">
        <v>397</v>
      </c>
      <c r="F130" s="54" t="s">
        <v>393</v>
      </c>
      <c r="G130" s="133">
        <v>30</v>
      </c>
      <c r="H130" s="141"/>
      <c r="I130" s="134">
        <v>30</v>
      </c>
      <c r="J130" s="134"/>
      <c r="K130" s="134"/>
      <c r="L130" s="150" t="s">
        <v>324</v>
      </c>
      <c r="M130" s="151">
        <v>1</v>
      </c>
      <c r="N130" s="152">
        <v>0.0265</v>
      </c>
      <c r="O130" s="55">
        <v>0.1085</v>
      </c>
      <c r="P130" s="146" t="s">
        <v>118</v>
      </c>
      <c r="Q130" s="118" t="s">
        <v>119</v>
      </c>
      <c r="R130" s="22"/>
      <c r="S130" s="103" t="s">
        <v>120</v>
      </c>
    </row>
    <row r="131" ht="40" customHeight="1" spans="1:19">
      <c r="A131" s="20">
        <v>125</v>
      </c>
      <c r="B131" s="139"/>
      <c r="C131" s="132" t="s">
        <v>113</v>
      </c>
      <c r="D131" s="36" t="s">
        <v>321</v>
      </c>
      <c r="E131" s="55" t="s">
        <v>398</v>
      </c>
      <c r="F131" s="54" t="s">
        <v>393</v>
      </c>
      <c r="G131" s="133">
        <v>30</v>
      </c>
      <c r="H131" s="141"/>
      <c r="I131" s="134">
        <v>30</v>
      </c>
      <c r="J131" s="134"/>
      <c r="K131" s="134"/>
      <c r="L131" s="150" t="s">
        <v>324</v>
      </c>
      <c r="M131" s="151">
        <v>1</v>
      </c>
      <c r="N131" s="152">
        <v>0.0185</v>
      </c>
      <c r="O131" s="55">
        <v>0.0754</v>
      </c>
      <c r="P131" s="146" t="s">
        <v>118</v>
      </c>
      <c r="Q131" s="118" t="s">
        <v>119</v>
      </c>
      <c r="R131" s="22"/>
      <c r="S131" s="103" t="s">
        <v>120</v>
      </c>
    </row>
    <row r="132" ht="40" customHeight="1" spans="1:19">
      <c r="A132" s="20">
        <v>126</v>
      </c>
      <c r="B132" s="139"/>
      <c r="C132" s="132" t="s">
        <v>113</v>
      </c>
      <c r="D132" s="36" t="s">
        <v>321</v>
      </c>
      <c r="E132" s="55" t="s">
        <v>399</v>
      </c>
      <c r="F132" s="54" t="s">
        <v>393</v>
      </c>
      <c r="G132" s="133">
        <v>30</v>
      </c>
      <c r="H132" s="141"/>
      <c r="I132" s="134">
        <v>30</v>
      </c>
      <c r="J132" s="134"/>
      <c r="K132" s="134"/>
      <c r="L132" s="150" t="s">
        <v>324</v>
      </c>
      <c r="M132" s="151">
        <v>1</v>
      </c>
      <c r="N132" s="152">
        <v>0.0119</v>
      </c>
      <c r="O132" s="55">
        <v>0.0491</v>
      </c>
      <c r="P132" s="146" t="s">
        <v>118</v>
      </c>
      <c r="Q132" s="118" t="s">
        <v>119</v>
      </c>
      <c r="R132" s="22"/>
      <c r="S132" s="103" t="s">
        <v>120</v>
      </c>
    </row>
    <row r="133" ht="40" customHeight="1" spans="1:19">
      <c r="A133" s="20">
        <v>127</v>
      </c>
      <c r="B133" s="139"/>
      <c r="C133" s="132" t="s">
        <v>113</v>
      </c>
      <c r="D133" s="36" t="s">
        <v>321</v>
      </c>
      <c r="E133" s="55" t="s">
        <v>400</v>
      </c>
      <c r="F133" s="54" t="s">
        <v>393</v>
      </c>
      <c r="G133" s="133">
        <v>30</v>
      </c>
      <c r="H133" s="141"/>
      <c r="I133" s="134">
        <v>30</v>
      </c>
      <c r="J133" s="134"/>
      <c r="K133" s="134"/>
      <c r="L133" s="150" t="s">
        <v>324</v>
      </c>
      <c r="M133" s="151">
        <v>1</v>
      </c>
      <c r="N133" s="152">
        <v>0.021</v>
      </c>
      <c r="O133" s="55">
        <v>0.091</v>
      </c>
      <c r="P133" s="146" t="s">
        <v>118</v>
      </c>
      <c r="Q133" s="118" t="s">
        <v>119</v>
      </c>
      <c r="R133" s="22"/>
      <c r="S133" s="103" t="s">
        <v>120</v>
      </c>
    </row>
    <row r="134" ht="40" customHeight="1" spans="1:19">
      <c r="A134" s="20">
        <v>128</v>
      </c>
      <c r="B134" s="140"/>
      <c r="C134" s="132" t="s">
        <v>113</v>
      </c>
      <c r="D134" s="36" t="s">
        <v>321</v>
      </c>
      <c r="E134" s="55" t="s">
        <v>401</v>
      </c>
      <c r="F134" s="54" t="s">
        <v>393</v>
      </c>
      <c r="G134" s="133">
        <v>30</v>
      </c>
      <c r="H134" s="141"/>
      <c r="I134" s="134">
        <v>30</v>
      </c>
      <c r="J134" s="134"/>
      <c r="K134" s="134"/>
      <c r="L134" s="150" t="s">
        <v>324</v>
      </c>
      <c r="M134" s="151">
        <v>1</v>
      </c>
      <c r="N134" s="152">
        <v>0.0234</v>
      </c>
      <c r="O134" s="55">
        <v>0.1038</v>
      </c>
      <c r="P134" s="146" t="s">
        <v>118</v>
      </c>
      <c r="Q134" s="118" t="s">
        <v>119</v>
      </c>
      <c r="R134" s="22"/>
      <c r="S134" s="103" t="s">
        <v>120</v>
      </c>
    </row>
    <row r="135" ht="47" customHeight="1" spans="1:19">
      <c r="A135" s="20">
        <v>129</v>
      </c>
      <c r="B135" s="138" t="s">
        <v>402</v>
      </c>
      <c r="C135" s="132" t="s">
        <v>113</v>
      </c>
      <c r="D135" s="36" t="s">
        <v>321</v>
      </c>
      <c r="E135" s="55" t="s">
        <v>403</v>
      </c>
      <c r="F135" s="54" t="s">
        <v>359</v>
      </c>
      <c r="G135" s="133">
        <v>30</v>
      </c>
      <c r="H135" s="141"/>
      <c r="I135" s="134">
        <v>30</v>
      </c>
      <c r="J135" s="134"/>
      <c r="K135" s="134"/>
      <c r="L135" s="150" t="s">
        <v>324</v>
      </c>
      <c r="M135" s="151">
        <v>1</v>
      </c>
      <c r="N135" s="152">
        <v>0.0216</v>
      </c>
      <c r="O135" s="55">
        <v>0.0932</v>
      </c>
      <c r="P135" s="146" t="s">
        <v>118</v>
      </c>
      <c r="Q135" s="118" t="s">
        <v>119</v>
      </c>
      <c r="R135" s="22"/>
      <c r="S135" s="103" t="s">
        <v>120</v>
      </c>
    </row>
    <row r="136" ht="43" customHeight="1" spans="1:19">
      <c r="A136" s="20">
        <v>130</v>
      </c>
      <c r="B136" s="140"/>
      <c r="C136" s="132" t="s">
        <v>113</v>
      </c>
      <c r="D136" s="36" t="s">
        <v>321</v>
      </c>
      <c r="E136" s="55" t="s">
        <v>404</v>
      </c>
      <c r="F136" s="54" t="s">
        <v>359</v>
      </c>
      <c r="G136" s="133">
        <v>30</v>
      </c>
      <c r="H136" s="141"/>
      <c r="I136" s="134">
        <v>30</v>
      </c>
      <c r="J136" s="134"/>
      <c r="K136" s="134"/>
      <c r="L136" s="150" t="s">
        <v>324</v>
      </c>
      <c r="M136" s="151">
        <v>1</v>
      </c>
      <c r="N136" s="152">
        <v>0.0171</v>
      </c>
      <c r="O136" s="55">
        <v>0.0731</v>
      </c>
      <c r="P136" s="146" t="s">
        <v>118</v>
      </c>
      <c r="Q136" s="118" t="s">
        <v>119</v>
      </c>
      <c r="R136" s="22"/>
      <c r="S136" s="103" t="s">
        <v>120</v>
      </c>
    </row>
    <row r="137" ht="52" customHeight="1" spans="1:19">
      <c r="A137" s="20">
        <v>131</v>
      </c>
      <c r="B137" s="156" t="s">
        <v>405</v>
      </c>
      <c r="C137" s="132" t="s">
        <v>113</v>
      </c>
      <c r="D137" s="36" t="s">
        <v>406</v>
      </c>
      <c r="E137" s="56" t="s">
        <v>349</v>
      </c>
      <c r="F137" s="156" t="s">
        <v>407</v>
      </c>
      <c r="G137" s="133">
        <v>50</v>
      </c>
      <c r="H137" s="133">
        <v>50</v>
      </c>
      <c r="I137" s="44"/>
      <c r="J137" s="134"/>
      <c r="K137" s="134"/>
      <c r="L137" s="119" t="s">
        <v>319</v>
      </c>
      <c r="M137" s="88">
        <v>1</v>
      </c>
      <c r="N137" s="22">
        <v>0.0071</v>
      </c>
      <c r="O137" s="22">
        <v>0.03</v>
      </c>
      <c r="P137" s="146" t="s">
        <v>408</v>
      </c>
      <c r="Q137" s="118" t="s">
        <v>119</v>
      </c>
      <c r="R137" s="22"/>
      <c r="S137" s="103" t="s">
        <v>120</v>
      </c>
    </row>
    <row r="138" ht="62" customHeight="1" spans="1:19">
      <c r="A138" s="20">
        <v>132</v>
      </c>
      <c r="B138" s="156" t="s">
        <v>409</v>
      </c>
      <c r="C138" s="132" t="s">
        <v>113</v>
      </c>
      <c r="D138" s="36" t="s">
        <v>406</v>
      </c>
      <c r="E138" s="56" t="s">
        <v>328</v>
      </c>
      <c r="F138" s="156" t="s">
        <v>410</v>
      </c>
      <c r="G138" s="133">
        <v>50</v>
      </c>
      <c r="H138" s="133">
        <v>50</v>
      </c>
      <c r="I138" s="44"/>
      <c r="J138" s="134"/>
      <c r="K138" s="134"/>
      <c r="L138" s="119" t="s">
        <v>319</v>
      </c>
      <c r="M138" s="88">
        <v>1</v>
      </c>
      <c r="N138" s="22">
        <v>0.0089</v>
      </c>
      <c r="O138" s="22">
        <v>0.035</v>
      </c>
      <c r="P138" s="146" t="s">
        <v>408</v>
      </c>
      <c r="Q138" s="118" t="s">
        <v>119</v>
      </c>
      <c r="R138" s="22"/>
      <c r="S138" s="103" t="s">
        <v>120</v>
      </c>
    </row>
    <row r="139" ht="59" customHeight="1" spans="1:19">
      <c r="A139" s="20">
        <v>133</v>
      </c>
      <c r="B139" s="156" t="s">
        <v>411</v>
      </c>
      <c r="C139" s="132" t="s">
        <v>113</v>
      </c>
      <c r="D139" s="36" t="s">
        <v>406</v>
      </c>
      <c r="E139" s="56" t="s">
        <v>400</v>
      </c>
      <c r="F139" s="156" t="s">
        <v>412</v>
      </c>
      <c r="G139" s="133">
        <v>50</v>
      </c>
      <c r="H139" s="133">
        <v>50</v>
      </c>
      <c r="I139" s="44"/>
      <c r="J139" s="134"/>
      <c r="K139" s="134"/>
      <c r="L139" s="119" t="s">
        <v>319</v>
      </c>
      <c r="M139" s="88">
        <v>1</v>
      </c>
      <c r="N139" s="22">
        <v>0.0133</v>
      </c>
      <c r="O139" s="22">
        <v>0.0532</v>
      </c>
      <c r="P139" s="146" t="s">
        <v>408</v>
      </c>
      <c r="Q139" s="118" t="s">
        <v>119</v>
      </c>
      <c r="R139" s="22"/>
      <c r="S139" s="103" t="s">
        <v>120</v>
      </c>
    </row>
    <row r="140" ht="52" customHeight="1" spans="1:19">
      <c r="A140" s="20">
        <v>134</v>
      </c>
      <c r="B140" s="156" t="s">
        <v>413</v>
      </c>
      <c r="C140" s="132" t="s">
        <v>113</v>
      </c>
      <c r="D140" s="36" t="s">
        <v>406</v>
      </c>
      <c r="E140" s="56" t="s">
        <v>343</v>
      </c>
      <c r="F140" s="156" t="s">
        <v>414</v>
      </c>
      <c r="G140" s="133">
        <v>50</v>
      </c>
      <c r="H140" s="133">
        <v>50</v>
      </c>
      <c r="I140" s="44"/>
      <c r="J140" s="134"/>
      <c r="K140" s="134"/>
      <c r="L140" s="119" t="s">
        <v>319</v>
      </c>
      <c r="M140" s="151">
        <v>1</v>
      </c>
      <c r="N140" s="152">
        <v>0.0245</v>
      </c>
      <c r="O140" s="55">
        <v>0.1147</v>
      </c>
      <c r="P140" s="146" t="s">
        <v>408</v>
      </c>
      <c r="Q140" s="118" t="s">
        <v>119</v>
      </c>
      <c r="R140" s="22"/>
      <c r="S140" s="103" t="s">
        <v>120</v>
      </c>
    </row>
    <row r="141" ht="59" customHeight="1" spans="1:19">
      <c r="A141" s="20">
        <v>135</v>
      </c>
      <c r="B141" s="34" t="s">
        <v>415</v>
      </c>
      <c r="C141" s="35"/>
      <c r="D141" s="36"/>
      <c r="E141" s="58"/>
      <c r="F141" s="48"/>
      <c r="G141" s="39">
        <v>1090</v>
      </c>
      <c r="H141" s="39">
        <v>1090</v>
      </c>
      <c r="I141" s="169"/>
      <c r="J141" s="169"/>
      <c r="K141" s="169"/>
      <c r="L141" s="32"/>
      <c r="M141" s="83"/>
      <c r="N141" s="84"/>
      <c r="O141" s="84"/>
      <c r="P141" s="94"/>
      <c r="Q141" s="94"/>
      <c r="R141" s="109"/>
      <c r="S141" s="103" t="s">
        <v>120</v>
      </c>
    </row>
    <row r="142" ht="72" customHeight="1" spans="1:19">
      <c r="A142" s="20">
        <v>136</v>
      </c>
      <c r="B142" s="68" t="s">
        <v>416</v>
      </c>
      <c r="C142" s="35" t="s">
        <v>113</v>
      </c>
      <c r="D142" s="36" t="s">
        <v>225</v>
      </c>
      <c r="E142" s="58" t="s">
        <v>115</v>
      </c>
      <c r="F142" s="48" t="s">
        <v>417</v>
      </c>
      <c r="G142" s="90">
        <v>40</v>
      </c>
      <c r="H142" s="90">
        <v>40</v>
      </c>
      <c r="I142" s="169"/>
      <c r="J142" s="169"/>
      <c r="K142" s="169"/>
      <c r="L142" s="32" t="s">
        <v>418</v>
      </c>
      <c r="M142" s="83">
        <v>2</v>
      </c>
      <c r="N142" s="84">
        <v>0.0496</v>
      </c>
      <c r="O142" s="84">
        <v>0.2033</v>
      </c>
      <c r="P142" s="94" t="s">
        <v>118</v>
      </c>
      <c r="Q142" s="94" t="s">
        <v>419</v>
      </c>
      <c r="R142" s="83"/>
      <c r="S142" s="103" t="s">
        <v>120</v>
      </c>
    </row>
    <row r="143" ht="192" customHeight="1" spans="1:19">
      <c r="A143" s="20">
        <v>137</v>
      </c>
      <c r="B143" s="68" t="s">
        <v>420</v>
      </c>
      <c r="C143" s="35" t="s">
        <v>113</v>
      </c>
      <c r="D143" s="36" t="s">
        <v>278</v>
      </c>
      <c r="E143" s="58" t="s">
        <v>174</v>
      </c>
      <c r="F143" s="157" t="s">
        <v>421</v>
      </c>
      <c r="G143" s="65">
        <v>100</v>
      </c>
      <c r="H143" s="65">
        <v>100</v>
      </c>
      <c r="I143" s="95"/>
      <c r="J143" s="95"/>
      <c r="K143" s="95"/>
      <c r="L143" s="32" t="s">
        <v>422</v>
      </c>
      <c r="M143" s="100">
        <v>5</v>
      </c>
      <c r="N143" s="100">
        <v>0.1346</v>
      </c>
      <c r="O143" s="100">
        <v>0.5384</v>
      </c>
      <c r="P143" s="94" t="s">
        <v>118</v>
      </c>
      <c r="Q143" s="94" t="s">
        <v>119</v>
      </c>
      <c r="R143" s="83"/>
      <c r="S143" s="103" t="s">
        <v>120</v>
      </c>
    </row>
    <row r="144" ht="113" customHeight="1" spans="1:19">
      <c r="A144" s="20">
        <v>138</v>
      </c>
      <c r="B144" s="68" t="s">
        <v>423</v>
      </c>
      <c r="C144" s="35" t="s">
        <v>113</v>
      </c>
      <c r="D144" s="36" t="s">
        <v>278</v>
      </c>
      <c r="E144" s="58" t="s">
        <v>171</v>
      </c>
      <c r="F144" s="157" t="s">
        <v>424</v>
      </c>
      <c r="G144" s="65">
        <v>80</v>
      </c>
      <c r="H144" s="65">
        <v>80</v>
      </c>
      <c r="I144" s="95"/>
      <c r="J144" s="95"/>
      <c r="K144" s="95"/>
      <c r="L144" s="32" t="s">
        <v>422</v>
      </c>
      <c r="M144" s="100">
        <v>4</v>
      </c>
      <c r="N144" s="100">
        <v>0.0936</v>
      </c>
      <c r="O144" s="100">
        <v>0.3744</v>
      </c>
      <c r="P144" s="94" t="s">
        <v>118</v>
      </c>
      <c r="Q144" s="94" t="s">
        <v>119</v>
      </c>
      <c r="R144" s="83"/>
      <c r="S144" s="103" t="s">
        <v>120</v>
      </c>
    </row>
    <row r="145" ht="68" customHeight="1" spans="1:19">
      <c r="A145" s="20">
        <v>139</v>
      </c>
      <c r="B145" s="68" t="s">
        <v>425</v>
      </c>
      <c r="C145" s="35" t="s">
        <v>113</v>
      </c>
      <c r="D145" s="36" t="s">
        <v>278</v>
      </c>
      <c r="E145" s="58" t="s">
        <v>279</v>
      </c>
      <c r="F145" s="157" t="s">
        <v>426</v>
      </c>
      <c r="G145" s="65">
        <v>40</v>
      </c>
      <c r="H145" s="65">
        <v>40</v>
      </c>
      <c r="I145" s="95"/>
      <c r="J145" s="95"/>
      <c r="K145" s="95"/>
      <c r="L145" s="32" t="s">
        <v>422</v>
      </c>
      <c r="M145" s="100">
        <v>2</v>
      </c>
      <c r="N145" s="100">
        <v>0.0709</v>
      </c>
      <c r="O145" s="100">
        <v>0.2836</v>
      </c>
      <c r="P145" s="94" t="s">
        <v>118</v>
      </c>
      <c r="Q145" s="94" t="s">
        <v>119</v>
      </c>
      <c r="R145" s="83"/>
      <c r="S145" s="103" t="s">
        <v>120</v>
      </c>
    </row>
    <row r="146" ht="59" customHeight="1" spans="1:19">
      <c r="A146" s="20">
        <v>140</v>
      </c>
      <c r="B146" s="68" t="s">
        <v>427</v>
      </c>
      <c r="C146" s="35" t="s">
        <v>113</v>
      </c>
      <c r="D146" s="36" t="s">
        <v>278</v>
      </c>
      <c r="E146" s="58" t="s">
        <v>428</v>
      </c>
      <c r="F146" s="157" t="s">
        <v>429</v>
      </c>
      <c r="G146" s="65">
        <v>20</v>
      </c>
      <c r="H146" s="65">
        <v>20</v>
      </c>
      <c r="I146" s="95"/>
      <c r="J146" s="95"/>
      <c r="K146" s="95"/>
      <c r="L146" s="32" t="s">
        <v>422</v>
      </c>
      <c r="M146" s="100">
        <v>1</v>
      </c>
      <c r="N146" s="100">
        <v>0.0168</v>
      </c>
      <c r="O146" s="100">
        <v>0.0672</v>
      </c>
      <c r="P146" s="94" t="s">
        <v>118</v>
      </c>
      <c r="Q146" s="94" t="s">
        <v>119</v>
      </c>
      <c r="R146" s="83"/>
      <c r="S146" s="103" t="s">
        <v>120</v>
      </c>
    </row>
    <row r="147" ht="59" customHeight="1" spans="1:19">
      <c r="A147" s="20">
        <v>141</v>
      </c>
      <c r="B147" s="68" t="s">
        <v>430</v>
      </c>
      <c r="C147" s="35" t="s">
        <v>113</v>
      </c>
      <c r="D147" s="36" t="s">
        <v>278</v>
      </c>
      <c r="E147" s="58" t="s">
        <v>162</v>
      </c>
      <c r="F147" s="157" t="s">
        <v>431</v>
      </c>
      <c r="G147" s="65">
        <v>20</v>
      </c>
      <c r="H147" s="65">
        <v>20</v>
      </c>
      <c r="I147" s="95"/>
      <c r="J147" s="95"/>
      <c r="K147" s="95"/>
      <c r="L147" s="32" t="s">
        <v>422</v>
      </c>
      <c r="M147" s="100">
        <v>1</v>
      </c>
      <c r="N147" s="100">
        <v>0.0142</v>
      </c>
      <c r="O147" s="100">
        <v>0.0568</v>
      </c>
      <c r="P147" s="94" t="s">
        <v>118</v>
      </c>
      <c r="Q147" s="94" t="s">
        <v>119</v>
      </c>
      <c r="R147" s="83"/>
      <c r="S147" s="103" t="s">
        <v>120</v>
      </c>
    </row>
    <row r="148" ht="78" customHeight="1" spans="1:19">
      <c r="A148" s="20">
        <v>142</v>
      </c>
      <c r="B148" s="68" t="s">
        <v>432</v>
      </c>
      <c r="C148" s="35" t="s">
        <v>113</v>
      </c>
      <c r="D148" s="36" t="s">
        <v>278</v>
      </c>
      <c r="E148" s="58" t="s">
        <v>159</v>
      </c>
      <c r="F148" s="157" t="s">
        <v>433</v>
      </c>
      <c r="G148" s="65">
        <v>60</v>
      </c>
      <c r="H148" s="65">
        <v>60</v>
      </c>
      <c r="I148" s="95"/>
      <c r="J148" s="95"/>
      <c r="K148" s="95"/>
      <c r="L148" s="32" t="s">
        <v>422</v>
      </c>
      <c r="M148" s="100">
        <v>3</v>
      </c>
      <c r="N148" s="100">
        <v>0.034</v>
      </c>
      <c r="O148" s="100">
        <v>0.136</v>
      </c>
      <c r="P148" s="94" t="s">
        <v>118</v>
      </c>
      <c r="Q148" s="94" t="s">
        <v>119</v>
      </c>
      <c r="R148" s="83"/>
      <c r="S148" s="103" t="s">
        <v>120</v>
      </c>
    </row>
    <row r="149" ht="59" customHeight="1" spans="1:19">
      <c r="A149" s="20">
        <v>143</v>
      </c>
      <c r="B149" s="68" t="s">
        <v>434</v>
      </c>
      <c r="C149" s="35" t="s">
        <v>113</v>
      </c>
      <c r="D149" s="36" t="s">
        <v>278</v>
      </c>
      <c r="E149" s="58" t="s">
        <v>115</v>
      </c>
      <c r="F149" s="157" t="s">
        <v>435</v>
      </c>
      <c r="G149" s="65">
        <v>20</v>
      </c>
      <c r="H149" s="65">
        <v>20</v>
      </c>
      <c r="I149" s="95"/>
      <c r="J149" s="95"/>
      <c r="K149" s="95"/>
      <c r="L149" s="32" t="s">
        <v>422</v>
      </c>
      <c r="M149" s="100">
        <v>1</v>
      </c>
      <c r="N149" s="100">
        <v>0.0242</v>
      </c>
      <c r="O149" s="100">
        <v>0.0968</v>
      </c>
      <c r="P149" s="94" t="s">
        <v>118</v>
      </c>
      <c r="Q149" s="94" t="s">
        <v>119</v>
      </c>
      <c r="R149" s="83"/>
      <c r="S149" s="103" t="s">
        <v>120</v>
      </c>
    </row>
    <row r="150" ht="82" customHeight="1" spans="1:19">
      <c r="A150" s="20">
        <v>144</v>
      </c>
      <c r="B150" s="68" t="s">
        <v>436</v>
      </c>
      <c r="C150" s="35" t="s">
        <v>113</v>
      </c>
      <c r="D150" s="36" t="s">
        <v>278</v>
      </c>
      <c r="E150" s="58" t="s">
        <v>151</v>
      </c>
      <c r="F150" s="157" t="s">
        <v>437</v>
      </c>
      <c r="G150" s="65">
        <v>50</v>
      </c>
      <c r="H150" s="65">
        <v>50</v>
      </c>
      <c r="I150" s="95"/>
      <c r="J150" s="95"/>
      <c r="K150" s="95"/>
      <c r="L150" s="32" t="s">
        <v>422</v>
      </c>
      <c r="M150" s="100">
        <v>2</v>
      </c>
      <c r="N150" s="100">
        <v>0.0192</v>
      </c>
      <c r="O150" s="100">
        <v>0.0768</v>
      </c>
      <c r="P150" s="94" t="s">
        <v>118</v>
      </c>
      <c r="Q150" s="94" t="s">
        <v>119</v>
      </c>
      <c r="R150" s="83"/>
      <c r="S150" s="103" t="s">
        <v>120</v>
      </c>
    </row>
    <row r="151" ht="122" customHeight="1" spans="1:19">
      <c r="A151" s="20">
        <v>145</v>
      </c>
      <c r="B151" s="68" t="s">
        <v>438</v>
      </c>
      <c r="C151" s="35" t="s">
        <v>113</v>
      </c>
      <c r="D151" s="36" t="s">
        <v>278</v>
      </c>
      <c r="E151" s="58" t="s">
        <v>213</v>
      </c>
      <c r="F151" s="157" t="s">
        <v>439</v>
      </c>
      <c r="G151" s="65">
        <v>60</v>
      </c>
      <c r="H151" s="65">
        <v>60</v>
      </c>
      <c r="I151" s="95"/>
      <c r="J151" s="95"/>
      <c r="K151" s="95"/>
      <c r="L151" s="32" t="s">
        <v>422</v>
      </c>
      <c r="M151" s="100">
        <v>3</v>
      </c>
      <c r="N151" s="100">
        <v>0.0818</v>
      </c>
      <c r="O151" s="100">
        <v>0.3272</v>
      </c>
      <c r="P151" s="94" t="s">
        <v>118</v>
      </c>
      <c r="Q151" s="94" t="s">
        <v>119</v>
      </c>
      <c r="R151" s="83"/>
      <c r="S151" s="103" t="s">
        <v>120</v>
      </c>
    </row>
    <row r="152" ht="87" customHeight="1" spans="1:19">
      <c r="A152" s="20">
        <v>146</v>
      </c>
      <c r="B152" s="68" t="s">
        <v>440</v>
      </c>
      <c r="C152" s="35" t="s">
        <v>113</v>
      </c>
      <c r="D152" s="36" t="s">
        <v>278</v>
      </c>
      <c r="E152" s="58" t="s">
        <v>177</v>
      </c>
      <c r="F152" s="157" t="s">
        <v>441</v>
      </c>
      <c r="G152" s="65">
        <v>60</v>
      </c>
      <c r="H152" s="65">
        <v>60</v>
      </c>
      <c r="I152" s="95"/>
      <c r="J152" s="95"/>
      <c r="K152" s="95"/>
      <c r="L152" s="32" t="s">
        <v>422</v>
      </c>
      <c r="M152" s="100">
        <v>3</v>
      </c>
      <c r="N152" s="100">
        <v>0.0338</v>
      </c>
      <c r="O152" s="100">
        <v>0.1352</v>
      </c>
      <c r="P152" s="94" t="s">
        <v>118</v>
      </c>
      <c r="Q152" s="94" t="s">
        <v>119</v>
      </c>
      <c r="R152" s="83"/>
      <c r="S152" s="103" t="s">
        <v>120</v>
      </c>
    </row>
    <row r="153" ht="77" customHeight="1" spans="1:19">
      <c r="A153" s="20">
        <v>147</v>
      </c>
      <c r="B153" s="68" t="s">
        <v>442</v>
      </c>
      <c r="C153" s="35" t="s">
        <v>113</v>
      </c>
      <c r="D153" s="36" t="s">
        <v>278</v>
      </c>
      <c r="E153" s="58" t="s">
        <v>141</v>
      </c>
      <c r="F153" s="157" t="s">
        <v>443</v>
      </c>
      <c r="G153" s="65">
        <v>40</v>
      </c>
      <c r="H153" s="65">
        <v>40</v>
      </c>
      <c r="I153" s="95"/>
      <c r="J153" s="95"/>
      <c r="K153" s="95"/>
      <c r="L153" s="32" t="s">
        <v>422</v>
      </c>
      <c r="M153" s="100">
        <v>2</v>
      </c>
      <c r="N153" s="100">
        <v>0.0364</v>
      </c>
      <c r="O153" s="100">
        <v>0.1456</v>
      </c>
      <c r="P153" s="94" t="s">
        <v>118</v>
      </c>
      <c r="Q153" s="94" t="s">
        <v>119</v>
      </c>
      <c r="R153" s="83"/>
      <c r="S153" s="103" t="s">
        <v>120</v>
      </c>
    </row>
    <row r="154" ht="59" customHeight="1" spans="1:19">
      <c r="A154" s="20">
        <v>148</v>
      </c>
      <c r="B154" s="68" t="s">
        <v>444</v>
      </c>
      <c r="C154" s="35" t="s">
        <v>113</v>
      </c>
      <c r="D154" s="36" t="s">
        <v>278</v>
      </c>
      <c r="E154" s="58" t="s">
        <v>156</v>
      </c>
      <c r="F154" s="157" t="s">
        <v>445</v>
      </c>
      <c r="G154" s="65">
        <v>40</v>
      </c>
      <c r="H154" s="65">
        <v>40</v>
      </c>
      <c r="I154" s="95"/>
      <c r="J154" s="95"/>
      <c r="K154" s="95"/>
      <c r="L154" s="32" t="s">
        <v>422</v>
      </c>
      <c r="M154" s="100">
        <v>2</v>
      </c>
      <c r="N154" s="100">
        <v>0.0751</v>
      </c>
      <c r="O154" s="100">
        <v>0.3004</v>
      </c>
      <c r="P154" s="94" t="s">
        <v>118</v>
      </c>
      <c r="Q154" s="94" t="s">
        <v>119</v>
      </c>
      <c r="R154" s="83"/>
      <c r="S154" s="103" t="s">
        <v>120</v>
      </c>
    </row>
    <row r="155" ht="108" customHeight="1" spans="1:19">
      <c r="A155" s="20">
        <v>149</v>
      </c>
      <c r="B155" s="68" t="s">
        <v>446</v>
      </c>
      <c r="C155" s="35" t="s">
        <v>113</v>
      </c>
      <c r="D155" s="36" t="s">
        <v>278</v>
      </c>
      <c r="E155" s="58" t="s">
        <v>137</v>
      </c>
      <c r="F155" s="157" t="s">
        <v>447</v>
      </c>
      <c r="G155" s="65">
        <v>80</v>
      </c>
      <c r="H155" s="65">
        <v>80</v>
      </c>
      <c r="I155" s="95"/>
      <c r="J155" s="95"/>
      <c r="K155" s="95"/>
      <c r="L155" s="32" t="s">
        <v>422</v>
      </c>
      <c r="M155" s="100">
        <v>4</v>
      </c>
      <c r="N155" s="100">
        <v>0.1096</v>
      </c>
      <c r="O155" s="100">
        <v>0.4384</v>
      </c>
      <c r="P155" s="94" t="s">
        <v>118</v>
      </c>
      <c r="Q155" s="94" t="s">
        <v>119</v>
      </c>
      <c r="R155" s="83"/>
      <c r="S155" s="103" t="s">
        <v>120</v>
      </c>
    </row>
    <row r="156" ht="171" customHeight="1" spans="1:19">
      <c r="A156" s="20">
        <v>150</v>
      </c>
      <c r="B156" s="68" t="s">
        <v>448</v>
      </c>
      <c r="C156" s="35" t="s">
        <v>113</v>
      </c>
      <c r="D156" s="36" t="s">
        <v>278</v>
      </c>
      <c r="E156" s="58" t="s">
        <v>133</v>
      </c>
      <c r="F156" s="157" t="s">
        <v>449</v>
      </c>
      <c r="G156" s="65">
        <v>120</v>
      </c>
      <c r="H156" s="65">
        <v>120</v>
      </c>
      <c r="I156" s="95"/>
      <c r="J156" s="95"/>
      <c r="K156" s="95"/>
      <c r="L156" s="32" t="s">
        <v>422</v>
      </c>
      <c r="M156" s="100">
        <v>6</v>
      </c>
      <c r="N156" s="83">
        <v>0.1427</v>
      </c>
      <c r="O156" s="83">
        <v>0.5708</v>
      </c>
      <c r="P156" s="94" t="s">
        <v>118</v>
      </c>
      <c r="Q156" s="94" t="s">
        <v>119</v>
      </c>
      <c r="R156" s="83"/>
      <c r="S156" s="103" t="s">
        <v>120</v>
      </c>
    </row>
    <row r="157" ht="181" customHeight="1" spans="1:19">
      <c r="A157" s="20">
        <v>151</v>
      </c>
      <c r="B157" s="68" t="s">
        <v>450</v>
      </c>
      <c r="C157" s="35" t="s">
        <v>113</v>
      </c>
      <c r="D157" s="36" t="s">
        <v>278</v>
      </c>
      <c r="E157" s="58" t="s">
        <v>129</v>
      </c>
      <c r="F157" s="35" t="s">
        <v>451</v>
      </c>
      <c r="G157" s="65">
        <v>120</v>
      </c>
      <c r="H157" s="65">
        <v>120</v>
      </c>
      <c r="I157" s="95"/>
      <c r="J157" s="95"/>
      <c r="K157" s="95"/>
      <c r="L157" s="32" t="s">
        <v>422</v>
      </c>
      <c r="M157" s="100">
        <v>6</v>
      </c>
      <c r="N157" s="100">
        <v>0.2122</v>
      </c>
      <c r="O157" s="100">
        <v>0.8488</v>
      </c>
      <c r="P157" s="94" t="s">
        <v>118</v>
      </c>
      <c r="Q157" s="94" t="s">
        <v>119</v>
      </c>
      <c r="R157" s="83"/>
      <c r="S157" s="103" t="s">
        <v>120</v>
      </c>
    </row>
    <row r="158" ht="95" customHeight="1" spans="1:19">
      <c r="A158" s="20">
        <v>152</v>
      </c>
      <c r="B158" s="68" t="s">
        <v>452</v>
      </c>
      <c r="C158" s="35" t="s">
        <v>113</v>
      </c>
      <c r="D158" s="36" t="s">
        <v>278</v>
      </c>
      <c r="E158" s="58" t="s">
        <v>145</v>
      </c>
      <c r="F158" s="35" t="s">
        <v>453</v>
      </c>
      <c r="G158" s="65">
        <v>40</v>
      </c>
      <c r="H158" s="65">
        <v>40</v>
      </c>
      <c r="I158" s="95"/>
      <c r="J158" s="95"/>
      <c r="K158" s="95"/>
      <c r="L158" s="32" t="s">
        <v>422</v>
      </c>
      <c r="M158" s="100">
        <v>2</v>
      </c>
      <c r="N158" s="100">
        <v>0.0455</v>
      </c>
      <c r="O158" s="100">
        <v>0.182</v>
      </c>
      <c r="P158" s="94" t="s">
        <v>118</v>
      </c>
      <c r="Q158" s="94" t="s">
        <v>119</v>
      </c>
      <c r="R158" s="83"/>
      <c r="S158" s="103" t="s">
        <v>120</v>
      </c>
    </row>
    <row r="159" ht="44" customHeight="1" spans="1:19">
      <c r="A159" s="20">
        <v>153</v>
      </c>
      <c r="B159" s="156" t="s">
        <v>454</v>
      </c>
      <c r="C159" s="35" t="s">
        <v>113</v>
      </c>
      <c r="D159" s="36" t="s">
        <v>406</v>
      </c>
      <c r="E159" s="58" t="s">
        <v>455</v>
      </c>
      <c r="F159" s="156" t="s">
        <v>456</v>
      </c>
      <c r="G159" s="65">
        <v>50</v>
      </c>
      <c r="H159" s="65">
        <v>50</v>
      </c>
      <c r="I159" s="95"/>
      <c r="J159" s="95"/>
      <c r="K159" s="95"/>
      <c r="L159" s="32" t="s">
        <v>422</v>
      </c>
      <c r="M159" s="100">
        <v>1</v>
      </c>
      <c r="N159" s="100">
        <v>0.016</v>
      </c>
      <c r="O159" s="100">
        <v>0.0452</v>
      </c>
      <c r="P159" s="146" t="s">
        <v>408</v>
      </c>
      <c r="Q159" s="118" t="s">
        <v>119</v>
      </c>
      <c r="R159" s="83"/>
      <c r="S159" s="103" t="s">
        <v>120</v>
      </c>
    </row>
    <row r="160" ht="46" customHeight="1" spans="1:19">
      <c r="A160" s="20">
        <v>154</v>
      </c>
      <c r="B160" s="156" t="s">
        <v>457</v>
      </c>
      <c r="C160" s="35" t="s">
        <v>113</v>
      </c>
      <c r="D160" s="36" t="s">
        <v>406</v>
      </c>
      <c r="E160" s="58" t="s">
        <v>458</v>
      </c>
      <c r="F160" s="156" t="s">
        <v>459</v>
      </c>
      <c r="G160" s="65">
        <v>50</v>
      </c>
      <c r="H160" s="65">
        <v>50</v>
      </c>
      <c r="I160" s="95"/>
      <c r="J160" s="95"/>
      <c r="K160" s="95"/>
      <c r="L160" s="32" t="s">
        <v>422</v>
      </c>
      <c r="M160" s="100">
        <v>1</v>
      </c>
      <c r="N160" s="100">
        <v>0.008</v>
      </c>
      <c r="O160" s="100">
        <v>0.0352</v>
      </c>
      <c r="P160" s="146" t="s">
        <v>408</v>
      </c>
      <c r="Q160" s="118" t="s">
        <v>119</v>
      </c>
      <c r="R160" s="83"/>
      <c r="S160" s="103" t="s">
        <v>120</v>
      </c>
    </row>
    <row r="161" ht="97" customHeight="1" spans="1:19">
      <c r="A161" s="20">
        <v>155</v>
      </c>
      <c r="B161" s="158" t="s">
        <v>460</v>
      </c>
      <c r="C161" s="35" t="s">
        <v>113</v>
      </c>
      <c r="D161" s="36" t="s">
        <v>461</v>
      </c>
      <c r="E161" s="58" t="s">
        <v>180</v>
      </c>
      <c r="F161" s="48" t="s">
        <v>462</v>
      </c>
      <c r="G161" s="159">
        <v>300.45</v>
      </c>
      <c r="H161" s="159">
        <v>300.45</v>
      </c>
      <c r="I161" s="169"/>
      <c r="J161" s="169"/>
      <c r="K161" s="169"/>
      <c r="L161" s="32" t="s">
        <v>463</v>
      </c>
      <c r="M161" s="170">
        <v>141</v>
      </c>
      <c r="N161" s="84">
        <v>0.1889</v>
      </c>
      <c r="O161" s="84">
        <v>0.1889</v>
      </c>
      <c r="P161" s="94" t="s">
        <v>269</v>
      </c>
      <c r="Q161" s="94" t="s">
        <v>419</v>
      </c>
      <c r="R161" s="109"/>
      <c r="S161" s="103" t="s">
        <v>120</v>
      </c>
    </row>
    <row r="162" ht="97" customHeight="1" spans="1:19">
      <c r="A162" s="20">
        <v>156</v>
      </c>
      <c r="B162" s="34" t="s">
        <v>464</v>
      </c>
      <c r="C162" s="35" t="s">
        <v>113</v>
      </c>
      <c r="D162" s="36" t="s">
        <v>465</v>
      </c>
      <c r="E162" s="58" t="s">
        <v>180</v>
      </c>
      <c r="F162" s="48" t="s">
        <v>466</v>
      </c>
      <c r="G162" s="159">
        <v>930</v>
      </c>
      <c r="H162" s="159">
        <v>250</v>
      </c>
      <c r="I162" s="159">
        <v>680</v>
      </c>
      <c r="J162" s="169"/>
      <c r="K162" s="169"/>
      <c r="L162" s="32" t="s">
        <v>467</v>
      </c>
      <c r="M162" s="170">
        <v>141</v>
      </c>
      <c r="N162" s="100">
        <v>0.1916</v>
      </c>
      <c r="O162" s="100">
        <v>0.1916</v>
      </c>
      <c r="P162" s="94" t="s">
        <v>269</v>
      </c>
      <c r="Q162" s="94" t="s">
        <v>269</v>
      </c>
      <c r="R162" s="109"/>
      <c r="S162" s="103" t="s">
        <v>120</v>
      </c>
    </row>
    <row r="163" ht="97" customHeight="1" spans="1:19">
      <c r="A163" s="20">
        <v>157</v>
      </c>
      <c r="B163" s="34" t="s">
        <v>468</v>
      </c>
      <c r="C163" s="35" t="s">
        <v>113</v>
      </c>
      <c r="D163" s="36" t="s">
        <v>121</v>
      </c>
      <c r="E163" s="58" t="s">
        <v>217</v>
      </c>
      <c r="F163" s="48" t="s">
        <v>469</v>
      </c>
      <c r="G163" s="159">
        <v>21.08</v>
      </c>
      <c r="H163" s="159"/>
      <c r="I163" s="159">
        <v>21.08</v>
      </c>
      <c r="J163" s="169"/>
      <c r="K163" s="169"/>
      <c r="L163" s="32" t="s">
        <v>470</v>
      </c>
      <c r="M163" s="170">
        <v>141</v>
      </c>
      <c r="N163" s="100">
        <v>0.017</v>
      </c>
      <c r="O163" s="100">
        <v>0.017</v>
      </c>
      <c r="P163" s="94" t="s">
        <v>269</v>
      </c>
      <c r="Q163" s="94" t="s">
        <v>471</v>
      </c>
      <c r="R163" s="109"/>
      <c r="S163" s="103" t="s">
        <v>120</v>
      </c>
    </row>
    <row r="164" ht="97" customHeight="1" spans="1:19">
      <c r="A164" s="20">
        <v>158</v>
      </c>
      <c r="B164" s="34" t="s">
        <v>472</v>
      </c>
      <c r="C164" s="35" t="s">
        <v>113</v>
      </c>
      <c r="D164" s="36" t="s">
        <v>121</v>
      </c>
      <c r="E164" s="58" t="s">
        <v>217</v>
      </c>
      <c r="F164" s="48" t="s">
        <v>473</v>
      </c>
      <c r="G164" s="159">
        <v>60</v>
      </c>
      <c r="H164" s="159"/>
      <c r="I164" s="159">
        <v>60</v>
      </c>
      <c r="J164" s="169"/>
      <c r="K164" s="169"/>
      <c r="L164" s="32" t="s">
        <v>474</v>
      </c>
      <c r="M164" s="170">
        <v>141</v>
      </c>
      <c r="N164" s="100">
        <v>0.015</v>
      </c>
      <c r="O164" s="100">
        <v>0.015</v>
      </c>
      <c r="P164" s="94" t="s">
        <v>475</v>
      </c>
      <c r="Q164" s="94" t="s">
        <v>476</v>
      </c>
      <c r="R164" s="109"/>
      <c r="S164" s="103" t="s">
        <v>120</v>
      </c>
    </row>
    <row r="165" ht="74" customHeight="1" spans="1:19">
      <c r="A165" s="20">
        <v>159</v>
      </c>
      <c r="B165" s="160" t="s">
        <v>477</v>
      </c>
      <c r="C165" s="35" t="s">
        <v>113</v>
      </c>
      <c r="D165" s="36" t="s">
        <v>478</v>
      </c>
      <c r="E165" s="58"/>
      <c r="F165" s="46" t="s">
        <v>479</v>
      </c>
      <c r="G165" s="161">
        <f>G166+G167+G168+G169+G170+G171+G172+G173+G174+G175+G176+G177+G179+G178+G180</f>
        <v>188.5</v>
      </c>
      <c r="H165" s="161">
        <f>H166+H167+H168+H169+H170+H171+H172+H173+H174+H175+H176+H177+H179+H178+H180</f>
        <v>188.5</v>
      </c>
      <c r="I165" s="171"/>
      <c r="J165" s="171"/>
      <c r="K165" s="171"/>
      <c r="L165" s="32"/>
      <c r="M165" s="100">
        <v>141</v>
      </c>
      <c r="N165" s="100">
        <v>0.155</v>
      </c>
      <c r="O165" s="100">
        <v>0.155</v>
      </c>
      <c r="P165" s="94"/>
      <c r="Q165" s="49"/>
      <c r="R165" s="109"/>
      <c r="S165" s="103" t="s">
        <v>120</v>
      </c>
    </row>
    <row r="166" ht="74" customHeight="1" spans="1:19">
      <c r="A166" s="20">
        <v>160</v>
      </c>
      <c r="B166" s="162" t="s">
        <v>480</v>
      </c>
      <c r="C166" s="35" t="s">
        <v>113</v>
      </c>
      <c r="D166" s="36" t="s">
        <v>478</v>
      </c>
      <c r="E166" s="49" t="s">
        <v>177</v>
      </c>
      <c r="F166" s="163" t="s">
        <v>481</v>
      </c>
      <c r="G166" s="164">
        <v>6</v>
      </c>
      <c r="H166" s="164">
        <v>6</v>
      </c>
      <c r="I166" s="164"/>
      <c r="J166" s="172"/>
      <c r="K166" s="172"/>
      <c r="L166" s="32" t="s">
        <v>482</v>
      </c>
      <c r="M166" s="100">
        <v>7</v>
      </c>
      <c r="N166" s="100">
        <v>0.005</v>
      </c>
      <c r="O166" s="100">
        <v>0.005</v>
      </c>
      <c r="P166" s="94" t="s">
        <v>475</v>
      </c>
      <c r="Q166" s="94" t="s">
        <v>475</v>
      </c>
      <c r="R166" s="109"/>
      <c r="S166" s="103" t="s">
        <v>120</v>
      </c>
    </row>
    <row r="167" ht="74" customHeight="1" spans="1:19">
      <c r="A167" s="20">
        <v>161</v>
      </c>
      <c r="B167" s="162" t="s">
        <v>483</v>
      </c>
      <c r="C167" s="35" t="s">
        <v>113</v>
      </c>
      <c r="D167" s="36" t="s">
        <v>478</v>
      </c>
      <c r="E167" s="49" t="s">
        <v>159</v>
      </c>
      <c r="F167" s="163" t="s">
        <v>484</v>
      </c>
      <c r="G167" s="164">
        <v>5</v>
      </c>
      <c r="H167" s="164">
        <v>5</v>
      </c>
      <c r="I167" s="164"/>
      <c r="J167" s="172"/>
      <c r="K167" s="172"/>
      <c r="L167" s="32" t="s">
        <v>482</v>
      </c>
      <c r="M167" s="100">
        <v>5</v>
      </c>
      <c r="N167" s="100">
        <v>0.004</v>
      </c>
      <c r="O167" s="100">
        <v>0.004</v>
      </c>
      <c r="P167" s="94" t="s">
        <v>475</v>
      </c>
      <c r="Q167" s="94" t="s">
        <v>475</v>
      </c>
      <c r="R167" s="109"/>
      <c r="S167" s="103" t="s">
        <v>120</v>
      </c>
    </row>
    <row r="168" ht="74" customHeight="1" spans="1:19">
      <c r="A168" s="20">
        <v>162</v>
      </c>
      <c r="B168" s="162" t="s">
        <v>485</v>
      </c>
      <c r="C168" s="35" t="s">
        <v>113</v>
      </c>
      <c r="D168" s="36" t="s">
        <v>478</v>
      </c>
      <c r="E168" s="49" t="s">
        <v>165</v>
      </c>
      <c r="F168" s="163" t="s">
        <v>486</v>
      </c>
      <c r="G168" s="164">
        <v>10</v>
      </c>
      <c r="H168" s="164">
        <v>10</v>
      </c>
      <c r="I168" s="164"/>
      <c r="J168" s="172"/>
      <c r="K168" s="172"/>
      <c r="L168" s="32" t="s">
        <v>482</v>
      </c>
      <c r="M168" s="100">
        <v>6</v>
      </c>
      <c r="N168" s="100">
        <v>0.008</v>
      </c>
      <c r="O168" s="100">
        <v>0.008</v>
      </c>
      <c r="P168" s="94" t="s">
        <v>475</v>
      </c>
      <c r="Q168" s="94" t="s">
        <v>475</v>
      </c>
      <c r="R168" s="109"/>
      <c r="S168" s="103" t="s">
        <v>120</v>
      </c>
    </row>
    <row r="169" ht="74" customHeight="1" spans="1:19">
      <c r="A169" s="20">
        <v>163</v>
      </c>
      <c r="B169" s="162" t="s">
        <v>487</v>
      </c>
      <c r="C169" s="35" t="s">
        <v>113</v>
      </c>
      <c r="D169" s="36" t="s">
        <v>478</v>
      </c>
      <c r="E169" s="49" t="s">
        <v>137</v>
      </c>
      <c r="F169" s="46" t="s">
        <v>488</v>
      </c>
      <c r="G169" s="164">
        <v>6</v>
      </c>
      <c r="H169" s="164">
        <v>6</v>
      </c>
      <c r="I169" s="164"/>
      <c r="J169" s="172"/>
      <c r="K169" s="172"/>
      <c r="L169" s="32" t="s">
        <v>482</v>
      </c>
      <c r="M169" s="100">
        <v>9</v>
      </c>
      <c r="N169" s="100">
        <v>0.005</v>
      </c>
      <c r="O169" s="100">
        <v>0.005</v>
      </c>
      <c r="P169" s="94" t="s">
        <v>475</v>
      </c>
      <c r="Q169" s="94" t="s">
        <v>475</v>
      </c>
      <c r="R169" s="109"/>
      <c r="S169" s="103" t="s">
        <v>120</v>
      </c>
    </row>
    <row r="170" ht="74" customHeight="1" spans="1:19">
      <c r="A170" s="20">
        <v>164</v>
      </c>
      <c r="B170" s="162" t="s">
        <v>489</v>
      </c>
      <c r="C170" s="35" t="s">
        <v>113</v>
      </c>
      <c r="D170" s="36" t="s">
        <v>478</v>
      </c>
      <c r="E170" s="49" t="s">
        <v>148</v>
      </c>
      <c r="F170" s="163" t="s">
        <v>490</v>
      </c>
      <c r="G170" s="164">
        <v>13</v>
      </c>
      <c r="H170" s="164">
        <v>13</v>
      </c>
      <c r="I170" s="164"/>
      <c r="J170" s="172"/>
      <c r="K170" s="172"/>
      <c r="L170" s="32" t="s">
        <v>482</v>
      </c>
      <c r="M170" s="100">
        <v>6</v>
      </c>
      <c r="N170" s="100">
        <v>0.01</v>
      </c>
      <c r="O170" s="100">
        <v>0.01</v>
      </c>
      <c r="P170" s="94" t="s">
        <v>475</v>
      </c>
      <c r="Q170" s="94" t="s">
        <v>475</v>
      </c>
      <c r="R170" s="109"/>
      <c r="S170" s="103" t="s">
        <v>120</v>
      </c>
    </row>
    <row r="171" ht="74" customHeight="1" spans="1:19">
      <c r="A171" s="20">
        <v>165</v>
      </c>
      <c r="B171" s="162" t="s">
        <v>491</v>
      </c>
      <c r="C171" s="35" t="s">
        <v>113</v>
      </c>
      <c r="D171" s="36" t="s">
        <v>478</v>
      </c>
      <c r="E171" s="49" t="s">
        <v>145</v>
      </c>
      <c r="F171" s="163" t="s">
        <v>492</v>
      </c>
      <c r="G171" s="164">
        <v>8</v>
      </c>
      <c r="H171" s="164">
        <v>8</v>
      </c>
      <c r="I171" s="164"/>
      <c r="J171" s="172"/>
      <c r="K171" s="172"/>
      <c r="L171" s="32" t="s">
        <v>482</v>
      </c>
      <c r="M171" s="100">
        <v>8</v>
      </c>
      <c r="N171" s="100">
        <v>0.006</v>
      </c>
      <c r="O171" s="100">
        <v>0.006</v>
      </c>
      <c r="P171" s="94" t="s">
        <v>475</v>
      </c>
      <c r="Q171" s="94" t="s">
        <v>475</v>
      </c>
      <c r="R171" s="109"/>
      <c r="S171" s="103" t="s">
        <v>120</v>
      </c>
    </row>
    <row r="172" ht="74" customHeight="1" spans="1:19">
      <c r="A172" s="20">
        <v>166</v>
      </c>
      <c r="B172" s="162" t="s">
        <v>493</v>
      </c>
      <c r="C172" s="35" t="s">
        <v>113</v>
      </c>
      <c r="D172" s="36" t="s">
        <v>478</v>
      </c>
      <c r="E172" s="49" t="s">
        <v>151</v>
      </c>
      <c r="F172" s="163" t="s">
        <v>494</v>
      </c>
      <c r="G172" s="164">
        <v>14</v>
      </c>
      <c r="H172" s="164">
        <v>14</v>
      </c>
      <c r="I172" s="164"/>
      <c r="J172" s="172"/>
      <c r="K172" s="172"/>
      <c r="L172" s="32" t="s">
        <v>482</v>
      </c>
      <c r="M172" s="100">
        <v>9</v>
      </c>
      <c r="N172" s="100">
        <v>0.012</v>
      </c>
      <c r="O172" s="100">
        <v>0.012</v>
      </c>
      <c r="P172" s="94" t="s">
        <v>475</v>
      </c>
      <c r="Q172" s="94" t="s">
        <v>475</v>
      </c>
      <c r="R172" s="109"/>
      <c r="S172" s="103" t="s">
        <v>120</v>
      </c>
    </row>
    <row r="173" ht="74" customHeight="1" spans="1:19">
      <c r="A173" s="20">
        <v>167</v>
      </c>
      <c r="B173" s="162" t="s">
        <v>495</v>
      </c>
      <c r="C173" s="35" t="s">
        <v>113</v>
      </c>
      <c r="D173" s="36" t="s">
        <v>478</v>
      </c>
      <c r="E173" s="49" t="s">
        <v>171</v>
      </c>
      <c r="F173" s="163" t="s">
        <v>496</v>
      </c>
      <c r="G173" s="164">
        <v>12</v>
      </c>
      <c r="H173" s="164">
        <v>12</v>
      </c>
      <c r="I173" s="164"/>
      <c r="J173" s="172"/>
      <c r="K173" s="172"/>
      <c r="L173" s="32" t="s">
        <v>482</v>
      </c>
      <c r="M173" s="100">
        <v>5</v>
      </c>
      <c r="N173" s="100">
        <v>0.01</v>
      </c>
      <c r="O173" s="100">
        <v>0.01</v>
      </c>
      <c r="P173" s="94" t="s">
        <v>475</v>
      </c>
      <c r="Q173" s="94" t="s">
        <v>475</v>
      </c>
      <c r="R173" s="109"/>
      <c r="S173" s="103" t="s">
        <v>120</v>
      </c>
    </row>
    <row r="174" ht="74" customHeight="1" spans="1:19">
      <c r="A174" s="20">
        <v>168</v>
      </c>
      <c r="B174" s="162" t="s">
        <v>497</v>
      </c>
      <c r="C174" s="35" t="s">
        <v>113</v>
      </c>
      <c r="D174" s="36" t="s">
        <v>478</v>
      </c>
      <c r="E174" s="49" t="s">
        <v>174</v>
      </c>
      <c r="F174" s="67" t="s">
        <v>498</v>
      </c>
      <c r="G174" s="164">
        <v>6</v>
      </c>
      <c r="H174" s="164">
        <v>6</v>
      </c>
      <c r="I174" s="164"/>
      <c r="J174" s="172"/>
      <c r="K174" s="172"/>
      <c r="L174" s="32" t="s">
        <v>482</v>
      </c>
      <c r="M174" s="100">
        <v>10</v>
      </c>
      <c r="N174" s="100">
        <v>0.004</v>
      </c>
      <c r="O174" s="100">
        <v>0.004</v>
      </c>
      <c r="P174" s="94" t="s">
        <v>475</v>
      </c>
      <c r="Q174" s="94" t="s">
        <v>475</v>
      </c>
      <c r="R174" s="109"/>
      <c r="S174" s="103" t="s">
        <v>120</v>
      </c>
    </row>
    <row r="175" ht="90" customHeight="1" spans="1:19">
      <c r="A175" s="20">
        <v>169</v>
      </c>
      <c r="B175" s="162" t="s">
        <v>499</v>
      </c>
      <c r="C175" s="35" t="s">
        <v>113</v>
      </c>
      <c r="D175" s="36" t="s">
        <v>478</v>
      </c>
      <c r="E175" s="49" t="s">
        <v>168</v>
      </c>
      <c r="F175" s="163" t="s">
        <v>500</v>
      </c>
      <c r="G175" s="164">
        <v>14</v>
      </c>
      <c r="H175" s="164">
        <v>14</v>
      </c>
      <c r="I175" s="164"/>
      <c r="J175" s="172"/>
      <c r="K175" s="172"/>
      <c r="L175" s="32" t="s">
        <v>482</v>
      </c>
      <c r="M175" s="100">
        <v>6</v>
      </c>
      <c r="N175" s="100">
        <v>0.012</v>
      </c>
      <c r="O175" s="100">
        <v>0.012</v>
      </c>
      <c r="P175" s="94" t="s">
        <v>475</v>
      </c>
      <c r="Q175" s="94" t="s">
        <v>475</v>
      </c>
      <c r="R175" s="109"/>
      <c r="S175" s="103" t="s">
        <v>120</v>
      </c>
    </row>
    <row r="176" ht="74" customHeight="1" spans="1:19">
      <c r="A176" s="20">
        <v>170</v>
      </c>
      <c r="B176" s="162" t="s">
        <v>501</v>
      </c>
      <c r="C176" s="35" t="s">
        <v>113</v>
      </c>
      <c r="D176" s="36" t="s">
        <v>478</v>
      </c>
      <c r="E176" s="49" t="s">
        <v>162</v>
      </c>
      <c r="F176" s="163" t="s">
        <v>502</v>
      </c>
      <c r="G176" s="164">
        <v>12.5</v>
      </c>
      <c r="H176" s="164">
        <v>12.5</v>
      </c>
      <c r="I176" s="164"/>
      <c r="J176" s="172"/>
      <c r="K176" s="172"/>
      <c r="L176" s="32" t="s">
        <v>482</v>
      </c>
      <c r="M176" s="100">
        <v>12</v>
      </c>
      <c r="N176" s="100">
        <v>0.01</v>
      </c>
      <c r="O176" s="100">
        <v>0.01</v>
      </c>
      <c r="P176" s="94" t="s">
        <v>475</v>
      </c>
      <c r="Q176" s="94" t="s">
        <v>475</v>
      </c>
      <c r="R176" s="109"/>
      <c r="S176" s="103" t="s">
        <v>120</v>
      </c>
    </row>
    <row r="177" ht="74" customHeight="1" spans="1:19">
      <c r="A177" s="20">
        <v>171</v>
      </c>
      <c r="B177" s="162" t="s">
        <v>503</v>
      </c>
      <c r="C177" s="35" t="s">
        <v>113</v>
      </c>
      <c r="D177" s="36" t="s">
        <v>478</v>
      </c>
      <c r="E177" s="49" t="s">
        <v>156</v>
      </c>
      <c r="F177" s="163" t="s">
        <v>504</v>
      </c>
      <c r="G177" s="164">
        <v>13</v>
      </c>
      <c r="H177" s="164">
        <v>13</v>
      </c>
      <c r="I177" s="164"/>
      <c r="J177" s="172"/>
      <c r="K177" s="172"/>
      <c r="L177" s="32" t="s">
        <v>482</v>
      </c>
      <c r="M177" s="100">
        <v>5</v>
      </c>
      <c r="N177" s="100">
        <v>0.012</v>
      </c>
      <c r="O177" s="100">
        <v>0.012</v>
      </c>
      <c r="P177" s="94" t="s">
        <v>475</v>
      </c>
      <c r="Q177" s="94" t="s">
        <v>475</v>
      </c>
      <c r="R177" s="109"/>
      <c r="S177" s="103" t="s">
        <v>120</v>
      </c>
    </row>
    <row r="178" ht="106" customHeight="1" spans="1:19">
      <c r="A178" s="20">
        <v>172</v>
      </c>
      <c r="B178" s="162" t="s">
        <v>505</v>
      </c>
      <c r="C178" s="35" t="s">
        <v>113</v>
      </c>
      <c r="D178" s="36" t="s">
        <v>478</v>
      </c>
      <c r="E178" s="49" t="s">
        <v>115</v>
      </c>
      <c r="F178" s="163" t="s">
        <v>506</v>
      </c>
      <c r="G178" s="164">
        <v>16</v>
      </c>
      <c r="H178" s="164">
        <v>16</v>
      </c>
      <c r="I178" s="164"/>
      <c r="J178" s="172"/>
      <c r="K178" s="172"/>
      <c r="L178" s="32" t="s">
        <v>482</v>
      </c>
      <c r="M178" s="100">
        <v>16</v>
      </c>
      <c r="N178" s="100">
        <v>0.015</v>
      </c>
      <c r="O178" s="100">
        <v>0.015</v>
      </c>
      <c r="P178" s="94" t="s">
        <v>475</v>
      </c>
      <c r="Q178" s="94" t="s">
        <v>475</v>
      </c>
      <c r="R178" s="109"/>
      <c r="S178" s="103" t="s">
        <v>120</v>
      </c>
    </row>
    <row r="179" ht="115" customHeight="1" spans="1:19">
      <c r="A179" s="20">
        <v>173</v>
      </c>
      <c r="B179" s="162" t="s">
        <v>507</v>
      </c>
      <c r="C179" s="35" t="s">
        <v>113</v>
      </c>
      <c r="D179" s="36" t="s">
        <v>478</v>
      </c>
      <c r="E179" s="49" t="s">
        <v>129</v>
      </c>
      <c r="F179" s="163" t="s">
        <v>508</v>
      </c>
      <c r="G179" s="164">
        <v>13</v>
      </c>
      <c r="H179" s="164">
        <v>13</v>
      </c>
      <c r="I179" s="164"/>
      <c r="J179" s="172"/>
      <c r="K179" s="172"/>
      <c r="L179" s="32" t="s">
        <v>482</v>
      </c>
      <c r="M179" s="100">
        <v>12</v>
      </c>
      <c r="N179" s="100">
        <v>0.012</v>
      </c>
      <c r="O179" s="100">
        <v>0.012</v>
      </c>
      <c r="P179" s="94" t="s">
        <v>475</v>
      </c>
      <c r="Q179" s="94" t="s">
        <v>475</v>
      </c>
      <c r="R179" s="109"/>
      <c r="S179" s="103" t="s">
        <v>120</v>
      </c>
    </row>
    <row r="180" ht="93" customHeight="1" spans="1:19">
      <c r="A180" s="20">
        <v>174</v>
      </c>
      <c r="B180" s="162" t="s">
        <v>509</v>
      </c>
      <c r="C180" s="35" t="s">
        <v>113</v>
      </c>
      <c r="D180" s="36" t="s">
        <v>478</v>
      </c>
      <c r="E180" s="49" t="s">
        <v>133</v>
      </c>
      <c r="F180" s="163" t="s">
        <v>510</v>
      </c>
      <c r="G180" s="164">
        <v>40</v>
      </c>
      <c r="H180" s="164">
        <v>40</v>
      </c>
      <c r="I180" s="164"/>
      <c r="J180" s="172"/>
      <c r="K180" s="172"/>
      <c r="L180" s="32" t="s">
        <v>482</v>
      </c>
      <c r="M180" s="100">
        <v>20</v>
      </c>
      <c r="N180" s="100">
        <v>0.03</v>
      </c>
      <c r="O180" s="100">
        <v>0.03</v>
      </c>
      <c r="P180" s="94" t="s">
        <v>475</v>
      </c>
      <c r="Q180" s="94" t="s">
        <v>475</v>
      </c>
      <c r="R180" s="109"/>
      <c r="S180" s="103" t="s">
        <v>120</v>
      </c>
    </row>
    <row r="181" ht="59" customHeight="1" spans="1:19">
      <c r="A181" s="20">
        <v>175</v>
      </c>
      <c r="B181" s="165" t="s">
        <v>511</v>
      </c>
      <c r="C181" s="35" t="s">
        <v>113</v>
      </c>
      <c r="D181" s="36" t="s">
        <v>465</v>
      </c>
      <c r="E181" s="58" t="s">
        <v>180</v>
      </c>
      <c r="F181" s="48" t="s">
        <v>512</v>
      </c>
      <c r="G181" s="166">
        <v>1094</v>
      </c>
      <c r="H181" s="166">
        <v>926</v>
      </c>
      <c r="I181" s="166">
        <v>168</v>
      </c>
      <c r="J181" s="169"/>
      <c r="K181" s="169"/>
      <c r="L181" s="32" t="s">
        <v>513</v>
      </c>
      <c r="M181" s="170">
        <v>140</v>
      </c>
      <c r="N181" s="173">
        <v>0.62</v>
      </c>
      <c r="O181" s="100">
        <v>2.64</v>
      </c>
      <c r="P181" s="94" t="s">
        <v>514</v>
      </c>
      <c r="Q181" s="49" t="s">
        <v>515</v>
      </c>
      <c r="R181" s="109"/>
      <c r="S181" s="103" t="s">
        <v>120</v>
      </c>
    </row>
    <row r="182" ht="71" customHeight="1" spans="1:19">
      <c r="A182" s="20">
        <v>176</v>
      </c>
      <c r="B182" s="115" t="s">
        <v>516</v>
      </c>
      <c r="C182" s="126"/>
      <c r="D182" s="117"/>
      <c r="E182" s="118"/>
      <c r="F182" s="167" t="s">
        <v>517</v>
      </c>
      <c r="G182" s="129">
        <f>SUM(G183:G198)</f>
        <v>217</v>
      </c>
      <c r="H182" s="129">
        <f>SUM(H183:H198)</f>
        <v>217</v>
      </c>
      <c r="I182" s="144"/>
      <c r="J182" s="144"/>
      <c r="K182" s="144"/>
      <c r="L182" s="119"/>
      <c r="M182" s="92"/>
      <c r="N182" s="93"/>
      <c r="O182" s="93"/>
      <c r="P182" s="146"/>
      <c r="Q182" s="126"/>
      <c r="R182" s="83"/>
      <c r="S182" s="103" t="s">
        <v>120</v>
      </c>
    </row>
    <row r="183" ht="59" customHeight="1" spans="1:19">
      <c r="A183" s="20">
        <v>177</v>
      </c>
      <c r="B183" s="168" t="s">
        <v>518</v>
      </c>
      <c r="C183" s="126" t="s">
        <v>113</v>
      </c>
      <c r="D183" s="36" t="s">
        <v>278</v>
      </c>
      <c r="E183" s="116" t="s">
        <v>174</v>
      </c>
      <c r="F183" s="119" t="s">
        <v>519</v>
      </c>
      <c r="G183" s="146">
        <v>9.5</v>
      </c>
      <c r="H183" s="146">
        <v>9.5</v>
      </c>
      <c r="I183" s="144"/>
      <c r="J183" s="144"/>
      <c r="K183" s="144"/>
      <c r="L183" s="119" t="s">
        <v>182</v>
      </c>
      <c r="M183" s="92">
        <v>10</v>
      </c>
      <c r="N183" s="93">
        <v>0.0019</v>
      </c>
      <c r="O183" s="93">
        <v>0.0076</v>
      </c>
      <c r="P183" s="119" t="s">
        <v>118</v>
      </c>
      <c r="Q183" s="126" t="s">
        <v>174</v>
      </c>
      <c r="R183" s="132"/>
      <c r="S183" s="103" t="s">
        <v>120</v>
      </c>
    </row>
    <row r="184" ht="59" customHeight="1" spans="1:19">
      <c r="A184" s="20">
        <v>178</v>
      </c>
      <c r="B184" s="168" t="s">
        <v>520</v>
      </c>
      <c r="C184" s="126" t="s">
        <v>113</v>
      </c>
      <c r="D184" s="36" t="s">
        <v>278</v>
      </c>
      <c r="E184" s="116" t="s">
        <v>171</v>
      </c>
      <c r="F184" s="119" t="s">
        <v>521</v>
      </c>
      <c r="G184" s="146">
        <v>2</v>
      </c>
      <c r="H184" s="146">
        <v>2</v>
      </c>
      <c r="I184" s="144"/>
      <c r="J184" s="144"/>
      <c r="K184" s="144"/>
      <c r="L184" s="119" t="s">
        <v>182</v>
      </c>
      <c r="M184" s="92">
        <v>7</v>
      </c>
      <c r="N184" s="93">
        <v>0.0002</v>
      </c>
      <c r="O184" s="93">
        <v>0.0008</v>
      </c>
      <c r="P184" s="119" t="s">
        <v>118</v>
      </c>
      <c r="Q184" s="126" t="s">
        <v>171</v>
      </c>
      <c r="R184" s="132"/>
      <c r="S184" s="103" t="s">
        <v>120</v>
      </c>
    </row>
    <row r="185" ht="59" customHeight="1" spans="1:19">
      <c r="A185" s="20">
        <v>179</v>
      </c>
      <c r="B185" s="168" t="s">
        <v>522</v>
      </c>
      <c r="C185" s="126" t="s">
        <v>113</v>
      </c>
      <c r="D185" s="36" t="s">
        <v>278</v>
      </c>
      <c r="E185" s="116" t="s">
        <v>279</v>
      </c>
      <c r="F185" s="119" t="s">
        <v>523</v>
      </c>
      <c r="G185" s="146">
        <v>33.5</v>
      </c>
      <c r="H185" s="146">
        <v>33.5</v>
      </c>
      <c r="I185" s="144"/>
      <c r="J185" s="144"/>
      <c r="K185" s="144"/>
      <c r="L185" s="119" t="s">
        <v>182</v>
      </c>
      <c r="M185" s="92">
        <v>5</v>
      </c>
      <c r="N185" s="93">
        <v>0.0067</v>
      </c>
      <c r="O185" s="93">
        <v>0.0268</v>
      </c>
      <c r="P185" s="119" t="s">
        <v>118</v>
      </c>
      <c r="Q185" s="126" t="s">
        <v>279</v>
      </c>
      <c r="R185" s="132"/>
      <c r="S185" s="103" t="s">
        <v>120</v>
      </c>
    </row>
    <row r="186" ht="59" customHeight="1" spans="1:19">
      <c r="A186" s="20">
        <v>180</v>
      </c>
      <c r="B186" s="168" t="s">
        <v>524</v>
      </c>
      <c r="C186" s="126" t="s">
        <v>113</v>
      </c>
      <c r="D186" s="36" t="s">
        <v>278</v>
      </c>
      <c r="E186" s="116" t="s">
        <v>428</v>
      </c>
      <c r="F186" s="119" t="s">
        <v>525</v>
      </c>
      <c r="G186" s="146">
        <v>8</v>
      </c>
      <c r="H186" s="146">
        <v>8</v>
      </c>
      <c r="I186" s="144"/>
      <c r="J186" s="144"/>
      <c r="K186" s="144"/>
      <c r="L186" s="119" t="s">
        <v>182</v>
      </c>
      <c r="M186" s="92">
        <v>6</v>
      </c>
      <c r="N186" s="93">
        <v>0.0016</v>
      </c>
      <c r="O186" s="93">
        <v>0.0064</v>
      </c>
      <c r="P186" s="119" t="s">
        <v>118</v>
      </c>
      <c r="Q186" s="126" t="s">
        <v>428</v>
      </c>
      <c r="R186" s="132"/>
      <c r="S186" s="103" t="s">
        <v>120</v>
      </c>
    </row>
    <row r="187" ht="59" customHeight="1" spans="1:19">
      <c r="A187" s="20">
        <v>181</v>
      </c>
      <c r="B187" s="168" t="s">
        <v>526</v>
      </c>
      <c r="C187" s="126" t="s">
        <v>113</v>
      </c>
      <c r="D187" s="36" t="s">
        <v>278</v>
      </c>
      <c r="E187" s="116" t="s">
        <v>162</v>
      </c>
      <c r="F187" s="119" t="s">
        <v>527</v>
      </c>
      <c r="G187" s="146">
        <v>14</v>
      </c>
      <c r="H187" s="146">
        <v>14</v>
      </c>
      <c r="I187" s="144"/>
      <c r="J187" s="144"/>
      <c r="K187" s="144"/>
      <c r="L187" s="119" t="s">
        <v>182</v>
      </c>
      <c r="M187" s="92">
        <v>12</v>
      </c>
      <c r="N187" s="93">
        <v>0.0028</v>
      </c>
      <c r="O187" s="93">
        <v>0.0112</v>
      </c>
      <c r="P187" s="119" t="s">
        <v>118</v>
      </c>
      <c r="Q187" s="126" t="s">
        <v>162</v>
      </c>
      <c r="R187" s="132"/>
      <c r="S187" s="103" t="s">
        <v>120</v>
      </c>
    </row>
    <row r="188" ht="59" customHeight="1" spans="1:19">
      <c r="A188" s="20">
        <v>182</v>
      </c>
      <c r="B188" s="168" t="s">
        <v>528</v>
      </c>
      <c r="C188" s="126" t="s">
        <v>113</v>
      </c>
      <c r="D188" s="36" t="s">
        <v>278</v>
      </c>
      <c r="E188" s="116" t="s">
        <v>159</v>
      </c>
      <c r="F188" s="119" t="s">
        <v>529</v>
      </c>
      <c r="G188" s="146">
        <v>6.5</v>
      </c>
      <c r="H188" s="146">
        <v>6.5</v>
      </c>
      <c r="I188" s="144"/>
      <c r="J188" s="144"/>
      <c r="K188" s="144"/>
      <c r="L188" s="119" t="s">
        <v>182</v>
      </c>
      <c r="M188" s="92">
        <v>5</v>
      </c>
      <c r="N188" s="93">
        <v>0.0013</v>
      </c>
      <c r="O188" s="93">
        <v>0.0052</v>
      </c>
      <c r="P188" s="119" t="s">
        <v>118</v>
      </c>
      <c r="Q188" s="126" t="s">
        <v>159</v>
      </c>
      <c r="R188" s="132"/>
      <c r="S188" s="103" t="s">
        <v>120</v>
      </c>
    </row>
    <row r="189" ht="59" customHeight="1" spans="1:19">
      <c r="A189" s="20">
        <v>183</v>
      </c>
      <c r="B189" s="168" t="s">
        <v>530</v>
      </c>
      <c r="C189" s="126" t="s">
        <v>113</v>
      </c>
      <c r="D189" s="36" t="s">
        <v>278</v>
      </c>
      <c r="E189" s="116" t="s">
        <v>115</v>
      </c>
      <c r="F189" s="119" t="s">
        <v>531</v>
      </c>
      <c r="G189" s="146">
        <v>6.5</v>
      </c>
      <c r="H189" s="146">
        <v>6.5</v>
      </c>
      <c r="I189" s="144"/>
      <c r="J189" s="144"/>
      <c r="K189" s="144"/>
      <c r="L189" s="119" t="s">
        <v>182</v>
      </c>
      <c r="M189" s="92">
        <v>15</v>
      </c>
      <c r="N189" s="93">
        <v>0.0013</v>
      </c>
      <c r="O189" s="93">
        <v>0.0052</v>
      </c>
      <c r="P189" s="119" t="s">
        <v>118</v>
      </c>
      <c r="Q189" s="126" t="s">
        <v>115</v>
      </c>
      <c r="R189" s="132"/>
      <c r="S189" s="103" t="s">
        <v>120</v>
      </c>
    </row>
    <row r="190" ht="59" customHeight="1" spans="1:19">
      <c r="A190" s="20">
        <v>184</v>
      </c>
      <c r="B190" s="168" t="s">
        <v>532</v>
      </c>
      <c r="C190" s="126" t="s">
        <v>113</v>
      </c>
      <c r="D190" s="36" t="s">
        <v>278</v>
      </c>
      <c r="E190" s="116" t="s">
        <v>151</v>
      </c>
      <c r="F190" s="119" t="s">
        <v>533</v>
      </c>
      <c r="G190" s="146">
        <v>12</v>
      </c>
      <c r="H190" s="146">
        <v>12</v>
      </c>
      <c r="I190" s="144"/>
      <c r="J190" s="144"/>
      <c r="K190" s="144"/>
      <c r="L190" s="119" t="s">
        <v>182</v>
      </c>
      <c r="M190" s="92">
        <v>10</v>
      </c>
      <c r="N190" s="93">
        <v>0.0024</v>
      </c>
      <c r="O190" s="93">
        <v>0.0096</v>
      </c>
      <c r="P190" s="119" t="s">
        <v>118</v>
      </c>
      <c r="Q190" s="126" t="s">
        <v>151</v>
      </c>
      <c r="R190" s="132"/>
      <c r="S190" s="103" t="s">
        <v>120</v>
      </c>
    </row>
    <row r="191" ht="59" customHeight="1" spans="1:19">
      <c r="A191" s="20">
        <v>185</v>
      </c>
      <c r="B191" s="168" t="s">
        <v>534</v>
      </c>
      <c r="C191" s="126" t="s">
        <v>113</v>
      </c>
      <c r="D191" s="36" t="s">
        <v>278</v>
      </c>
      <c r="E191" s="116" t="s">
        <v>213</v>
      </c>
      <c r="F191" s="119" t="s">
        <v>535</v>
      </c>
      <c r="G191" s="146">
        <v>13.5</v>
      </c>
      <c r="H191" s="146">
        <v>13.5</v>
      </c>
      <c r="I191" s="144"/>
      <c r="J191" s="144"/>
      <c r="K191" s="144"/>
      <c r="L191" s="119" t="s">
        <v>182</v>
      </c>
      <c r="M191" s="92">
        <v>6</v>
      </c>
      <c r="N191" s="93">
        <v>0.0027</v>
      </c>
      <c r="O191" s="93">
        <v>0.0108</v>
      </c>
      <c r="P191" s="119" t="s">
        <v>118</v>
      </c>
      <c r="Q191" s="126" t="s">
        <v>213</v>
      </c>
      <c r="R191" s="132"/>
      <c r="S191" s="103" t="s">
        <v>120</v>
      </c>
    </row>
    <row r="192" ht="59" customHeight="1" spans="1:19">
      <c r="A192" s="20">
        <v>186</v>
      </c>
      <c r="B192" s="168" t="s">
        <v>536</v>
      </c>
      <c r="C192" s="126" t="s">
        <v>113</v>
      </c>
      <c r="D192" s="36" t="s">
        <v>278</v>
      </c>
      <c r="E192" s="116" t="s">
        <v>177</v>
      </c>
      <c r="F192" s="119" t="s">
        <v>537</v>
      </c>
      <c r="G192" s="146">
        <v>1</v>
      </c>
      <c r="H192" s="146">
        <v>1</v>
      </c>
      <c r="I192" s="144"/>
      <c r="J192" s="144"/>
      <c r="K192" s="144"/>
      <c r="L192" s="119" t="s">
        <v>182</v>
      </c>
      <c r="M192" s="92">
        <v>7</v>
      </c>
      <c r="N192" s="93">
        <v>0.0002</v>
      </c>
      <c r="O192" s="93">
        <v>0.0008</v>
      </c>
      <c r="P192" s="119" t="s">
        <v>118</v>
      </c>
      <c r="Q192" s="126" t="s">
        <v>177</v>
      </c>
      <c r="R192" s="132"/>
      <c r="S192" s="103" t="s">
        <v>120</v>
      </c>
    </row>
    <row r="193" ht="59" customHeight="1" spans="1:19">
      <c r="A193" s="20">
        <v>187</v>
      </c>
      <c r="B193" s="168" t="s">
        <v>538</v>
      </c>
      <c r="C193" s="126" t="s">
        <v>113</v>
      </c>
      <c r="D193" s="36" t="s">
        <v>278</v>
      </c>
      <c r="E193" s="116" t="s">
        <v>141</v>
      </c>
      <c r="F193" s="119" t="s">
        <v>539</v>
      </c>
      <c r="G193" s="146">
        <v>2.5</v>
      </c>
      <c r="H193" s="146">
        <v>2.5</v>
      </c>
      <c r="I193" s="144"/>
      <c r="J193" s="144"/>
      <c r="K193" s="144"/>
      <c r="L193" s="119" t="s">
        <v>182</v>
      </c>
      <c r="M193" s="92">
        <v>3</v>
      </c>
      <c r="N193" s="93">
        <v>0.0005</v>
      </c>
      <c r="O193" s="93">
        <v>0.002</v>
      </c>
      <c r="P193" s="119" t="s">
        <v>118</v>
      </c>
      <c r="Q193" s="126" t="s">
        <v>141</v>
      </c>
      <c r="R193" s="132"/>
      <c r="S193" s="103" t="s">
        <v>120</v>
      </c>
    </row>
    <row r="194" ht="59" customHeight="1" spans="1:19">
      <c r="A194" s="20">
        <v>188</v>
      </c>
      <c r="B194" s="168" t="s">
        <v>540</v>
      </c>
      <c r="C194" s="126" t="s">
        <v>113</v>
      </c>
      <c r="D194" s="36" t="s">
        <v>278</v>
      </c>
      <c r="E194" s="116" t="s">
        <v>156</v>
      </c>
      <c r="F194" s="119" t="s">
        <v>541</v>
      </c>
      <c r="G194" s="146">
        <v>5.5</v>
      </c>
      <c r="H194" s="146">
        <v>5.5</v>
      </c>
      <c r="I194" s="144"/>
      <c r="J194" s="144"/>
      <c r="K194" s="144"/>
      <c r="L194" s="119" t="s">
        <v>182</v>
      </c>
      <c r="M194" s="92">
        <v>5</v>
      </c>
      <c r="N194" s="93">
        <v>0.0027</v>
      </c>
      <c r="O194" s="93">
        <v>0.0108</v>
      </c>
      <c r="P194" s="119" t="s">
        <v>118</v>
      </c>
      <c r="Q194" s="126" t="s">
        <v>156</v>
      </c>
      <c r="R194" s="132"/>
      <c r="S194" s="103" t="s">
        <v>120</v>
      </c>
    </row>
    <row r="195" ht="59" customHeight="1" spans="1:19">
      <c r="A195" s="20">
        <v>189</v>
      </c>
      <c r="B195" s="168" t="s">
        <v>542</v>
      </c>
      <c r="C195" s="126" t="s">
        <v>113</v>
      </c>
      <c r="D195" s="36" t="s">
        <v>278</v>
      </c>
      <c r="E195" s="116" t="s">
        <v>137</v>
      </c>
      <c r="F195" s="119" t="s">
        <v>543</v>
      </c>
      <c r="G195" s="146">
        <v>30</v>
      </c>
      <c r="H195" s="146">
        <v>30</v>
      </c>
      <c r="I195" s="144"/>
      <c r="J195" s="144"/>
      <c r="K195" s="144"/>
      <c r="L195" s="119" t="s">
        <v>182</v>
      </c>
      <c r="M195" s="92">
        <v>9</v>
      </c>
      <c r="N195" s="93">
        <v>0.006</v>
      </c>
      <c r="O195" s="93">
        <v>0.024</v>
      </c>
      <c r="P195" s="119" t="s">
        <v>118</v>
      </c>
      <c r="Q195" s="126" t="s">
        <v>137</v>
      </c>
      <c r="R195" s="132"/>
      <c r="S195" s="103" t="s">
        <v>120</v>
      </c>
    </row>
    <row r="196" ht="59" customHeight="1" spans="1:19">
      <c r="A196" s="20">
        <v>190</v>
      </c>
      <c r="B196" s="168" t="s">
        <v>544</v>
      </c>
      <c r="C196" s="126" t="s">
        <v>113</v>
      </c>
      <c r="D196" s="36" t="s">
        <v>278</v>
      </c>
      <c r="E196" s="116" t="s">
        <v>133</v>
      </c>
      <c r="F196" s="119" t="s">
        <v>545</v>
      </c>
      <c r="G196" s="146">
        <v>16.5</v>
      </c>
      <c r="H196" s="146">
        <v>16.5</v>
      </c>
      <c r="I196" s="144"/>
      <c r="J196" s="144"/>
      <c r="K196" s="144"/>
      <c r="L196" s="119" t="s">
        <v>182</v>
      </c>
      <c r="M196" s="92">
        <v>20</v>
      </c>
      <c r="N196" s="93">
        <v>0.0033</v>
      </c>
      <c r="O196" s="93">
        <v>0.0132</v>
      </c>
      <c r="P196" s="119" t="s">
        <v>118</v>
      </c>
      <c r="Q196" s="126" t="s">
        <v>133</v>
      </c>
      <c r="R196" s="132"/>
      <c r="S196" s="103" t="s">
        <v>120</v>
      </c>
    </row>
    <row r="197" ht="59" customHeight="1" spans="1:19">
      <c r="A197" s="20">
        <v>191</v>
      </c>
      <c r="B197" s="168" t="s">
        <v>546</v>
      </c>
      <c r="C197" s="126" t="s">
        <v>113</v>
      </c>
      <c r="D197" s="36" t="s">
        <v>278</v>
      </c>
      <c r="E197" s="116" t="s">
        <v>129</v>
      </c>
      <c r="F197" s="119" t="s">
        <v>547</v>
      </c>
      <c r="G197" s="146">
        <v>47</v>
      </c>
      <c r="H197" s="146">
        <v>47</v>
      </c>
      <c r="I197" s="144"/>
      <c r="J197" s="144"/>
      <c r="K197" s="144"/>
      <c r="L197" s="119" t="s">
        <v>182</v>
      </c>
      <c r="M197" s="92">
        <v>12</v>
      </c>
      <c r="N197" s="93">
        <v>0.0094</v>
      </c>
      <c r="O197" s="93">
        <v>0.0376</v>
      </c>
      <c r="P197" s="119" t="s">
        <v>118</v>
      </c>
      <c r="Q197" s="126" t="s">
        <v>129</v>
      </c>
      <c r="R197" s="132"/>
      <c r="S197" s="103" t="s">
        <v>120</v>
      </c>
    </row>
    <row r="198" ht="59" customHeight="1" spans="1:19">
      <c r="A198" s="20">
        <v>192</v>
      </c>
      <c r="B198" s="168" t="s">
        <v>548</v>
      </c>
      <c r="C198" s="126" t="s">
        <v>113</v>
      </c>
      <c r="D198" s="36" t="s">
        <v>278</v>
      </c>
      <c r="E198" s="116" t="s">
        <v>145</v>
      </c>
      <c r="F198" s="119" t="s">
        <v>549</v>
      </c>
      <c r="G198" s="146">
        <v>9</v>
      </c>
      <c r="H198" s="146">
        <v>9</v>
      </c>
      <c r="I198" s="144"/>
      <c r="J198" s="144"/>
      <c r="K198" s="144"/>
      <c r="L198" s="119" t="s">
        <v>182</v>
      </c>
      <c r="M198" s="92">
        <v>8</v>
      </c>
      <c r="N198" s="93">
        <v>0.0018</v>
      </c>
      <c r="O198" s="93">
        <v>0.0072</v>
      </c>
      <c r="P198" s="119" t="s">
        <v>118</v>
      </c>
      <c r="Q198" s="126" t="s">
        <v>145</v>
      </c>
      <c r="R198" s="132"/>
      <c r="S198" s="103" t="s">
        <v>120</v>
      </c>
    </row>
    <row r="199" ht="59" customHeight="1" spans="1:19">
      <c r="A199" s="20">
        <v>193</v>
      </c>
      <c r="B199" s="174" t="s">
        <v>550</v>
      </c>
      <c r="C199" s="126" t="s">
        <v>113</v>
      </c>
      <c r="D199" s="36" t="s">
        <v>551</v>
      </c>
      <c r="E199" s="118" t="s">
        <v>217</v>
      </c>
      <c r="F199" s="175" t="s">
        <v>552</v>
      </c>
      <c r="G199" s="129">
        <v>80</v>
      </c>
      <c r="H199" s="176"/>
      <c r="I199" s="129">
        <v>80</v>
      </c>
      <c r="J199" s="146"/>
      <c r="K199" s="146"/>
      <c r="L199" s="175" t="s">
        <v>553</v>
      </c>
      <c r="M199" s="127">
        <v>1</v>
      </c>
      <c r="N199" s="114">
        <v>0.07</v>
      </c>
      <c r="O199" s="114">
        <v>0.315</v>
      </c>
      <c r="P199" s="118" t="s">
        <v>269</v>
      </c>
      <c r="Q199" s="118" t="s">
        <v>269</v>
      </c>
      <c r="R199" s="132"/>
      <c r="S199" s="103" t="s">
        <v>120</v>
      </c>
    </row>
    <row r="200" ht="59" customHeight="1" spans="1:19">
      <c r="A200" s="20">
        <v>194</v>
      </c>
      <c r="B200" s="174" t="s">
        <v>554</v>
      </c>
      <c r="C200" s="126" t="s">
        <v>555</v>
      </c>
      <c r="D200" s="36" t="s">
        <v>406</v>
      </c>
      <c r="E200" s="118" t="s">
        <v>217</v>
      </c>
      <c r="F200" s="175" t="s">
        <v>556</v>
      </c>
      <c r="G200" s="129">
        <v>10.05</v>
      </c>
      <c r="H200" s="129">
        <v>10.05</v>
      </c>
      <c r="I200" s="144"/>
      <c r="J200" s="144"/>
      <c r="K200" s="144"/>
      <c r="L200" s="175" t="s">
        <v>557</v>
      </c>
      <c r="M200" s="92">
        <v>1</v>
      </c>
      <c r="N200" s="93">
        <v>0.0177</v>
      </c>
      <c r="O200" s="114">
        <v>0.795</v>
      </c>
      <c r="P200" s="118" t="s">
        <v>269</v>
      </c>
      <c r="Q200" s="118" t="s">
        <v>269</v>
      </c>
      <c r="R200" s="153"/>
      <c r="S200" s="103" t="s">
        <v>120</v>
      </c>
    </row>
    <row r="201" ht="59" customHeight="1" spans="1:19">
      <c r="A201" s="20">
        <v>195</v>
      </c>
      <c r="B201" s="124" t="s">
        <v>558</v>
      </c>
      <c r="C201" s="126" t="s">
        <v>113</v>
      </c>
      <c r="D201" s="36" t="s">
        <v>406</v>
      </c>
      <c r="E201" s="118" t="s">
        <v>156</v>
      </c>
      <c r="F201" s="119" t="s">
        <v>559</v>
      </c>
      <c r="G201" s="129">
        <v>6</v>
      </c>
      <c r="H201" s="129">
        <v>6</v>
      </c>
      <c r="I201" s="144"/>
      <c r="J201" s="144"/>
      <c r="K201" s="144"/>
      <c r="L201" s="119" t="s">
        <v>560</v>
      </c>
      <c r="M201" s="92">
        <v>1</v>
      </c>
      <c r="N201" s="93">
        <v>0.0002</v>
      </c>
      <c r="O201" s="93">
        <v>0.0008</v>
      </c>
      <c r="P201" s="146" t="s">
        <v>476</v>
      </c>
      <c r="Q201" s="126" t="s">
        <v>156</v>
      </c>
      <c r="R201" s="132"/>
      <c r="S201" s="103" t="s">
        <v>120</v>
      </c>
    </row>
    <row r="202" ht="315" customHeight="1" spans="1:19">
      <c r="A202" s="20">
        <v>196</v>
      </c>
      <c r="B202" s="124" t="s">
        <v>561</v>
      </c>
      <c r="C202" s="118" t="s">
        <v>113</v>
      </c>
      <c r="D202" s="36" t="s">
        <v>562</v>
      </c>
      <c r="E202" s="126" t="s">
        <v>563</v>
      </c>
      <c r="F202" s="177" t="s">
        <v>564</v>
      </c>
      <c r="G202" s="142">
        <v>1323</v>
      </c>
      <c r="H202" s="142">
        <v>1286</v>
      </c>
      <c r="I202" s="142">
        <v>37</v>
      </c>
      <c r="J202" s="144"/>
      <c r="K202" s="144"/>
      <c r="L202" s="119" t="s">
        <v>565</v>
      </c>
      <c r="M202" s="92">
        <v>5</v>
      </c>
      <c r="N202" s="93">
        <v>0.0009</v>
      </c>
      <c r="O202" s="93">
        <v>0.0286</v>
      </c>
      <c r="P202" s="132" t="s">
        <v>118</v>
      </c>
      <c r="Q202" s="132" t="s">
        <v>118</v>
      </c>
      <c r="R202" s="132"/>
      <c r="S202" s="103" t="s">
        <v>120</v>
      </c>
    </row>
    <row r="203" ht="59" customHeight="1" spans="1:19">
      <c r="A203" s="20">
        <v>197</v>
      </c>
      <c r="B203" s="124" t="s">
        <v>566</v>
      </c>
      <c r="C203" s="126"/>
      <c r="D203" s="117"/>
      <c r="E203" s="118"/>
      <c r="F203" s="119"/>
      <c r="G203" s="129">
        <f t="shared" ref="G203:I203" si="4">G204+G219+G235+G243+G244</f>
        <v>1561.6</v>
      </c>
      <c r="H203" s="129">
        <f t="shared" si="4"/>
        <v>972.5</v>
      </c>
      <c r="I203" s="129">
        <f t="shared" si="4"/>
        <v>589.1</v>
      </c>
      <c r="J203" s="144"/>
      <c r="K203" s="144"/>
      <c r="L203" s="119"/>
      <c r="M203" s="92"/>
      <c r="N203" s="93"/>
      <c r="O203" s="93"/>
      <c r="P203" s="146"/>
      <c r="Q203" s="126"/>
      <c r="R203" s="132"/>
      <c r="S203" s="103" t="s">
        <v>120</v>
      </c>
    </row>
    <row r="204" ht="64" customHeight="1" spans="1:19">
      <c r="A204" s="20">
        <v>198</v>
      </c>
      <c r="B204" s="178" t="s">
        <v>567</v>
      </c>
      <c r="C204" s="107"/>
      <c r="D204" s="36"/>
      <c r="E204" s="107"/>
      <c r="F204" s="48"/>
      <c r="G204" s="179">
        <v>380.8</v>
      </c>
      <c r="H204" s="179">
        <v>380.8</v>
      </c>
      <c r="I204" s="179"/>
      <c r="J204" s="107"/>
      <c r="K204" s="107"/>
      <c r="L204" s="198"/>
      <c r="M204" s="199"/>
      <c r="N204" s="200"/>
      <c r="O204" s="200"/>
      <c r="P204" s="127"/>
      <c r="Q204" s="127"/>
      <c r="R204" s="127"/>
      <c r="S204" s="103" t="s">
        <v>120</v>
      </c>
    </row>
    <row r="205" ht="64" customHeight="1" spans="1:19">
      <c r="A205" s="20">
        <v>199</v>
      </c>
      <c r="B205" s="132" t="s">
        <v>568</v>
      </c>
      <c r="C205" s="107" t="s">
        <v>113</v>
      </c>
      <c r="D205" s="36" t="s">
        <v>278</v>
      </c>
      <c r="E205" s="107" t="s">
        <v>129</v>
      </c>
      <c r="F205" s="48" t="s">
        <v>569</v>
      </c>
      <c r="G205" s="180">
        <v>28.5</v>
      </c>
      <c r="H205" s="180">
        <v>28.5</v>
      </c>
      <c r="I205" s="179"/>
      <c r="J205" s="107"/>
      <c r="K205" s="107"/>
      <c r="L205" s="198" t="s">
        <v>570</v>
      </c>
      <c r="M205" s="199">
        <v>12</v>
      </c>
      <c r="N205" s="201">
        <v>0.0057</v>
      </c>
      <c r="O205" s="201">
        <v>0.0228</v>
      </c>
      <c r="P205" s="94" t="s">
        <v>269</v>
      </c>
      <c r="Q205" s="49" t="s">
        <v>119</v>
      </c>
      <c r="R205" s="127"/>
      <c r="S205" s="103" t="s">
        <v>120</v>
      </c>
    </row>
    <row r="206" ht="64" customHeight="1" spans="1:19">
      <c r="A206" s="20">
        <v>200</v>
      </c>
      <c r="B206" s="132" t="s">
        <v>571</v>
      </c>
      <c r="C206" s="107" t="s">
        <v>113</v>
      </c>
      <c r="D206" s="36" t="s">
        <v>278</v>
      </c>
      <c r="E206" s="107" t="s">
        <v>133</v>
      </c>
      <c r="F206" s="48" t="s">
        <v>572</v>
      </c>
      <c r="G206" s="180">
        <v>8.3</v>
      </c>
      <c r="H206" s="180">
        <v>8.3</v>
      </c>
      <c r="I206" s="179"/>
      <c r="J206" s="107"/>
      <c r="K206" s="107"/>
      <c r="L206" s="198" t="s">
        <v>570</v>
      </c>
      <c r="M206" s="199">
        <v>20</v>
      </c>
      <c r="N206" s="201">
        <v>0.0168</v>
      </c>
      <c r="O206" s="201">
        <v>0.0672</v>
      </c>
      <c r="P206" s="94" t="s">
        <v>269</v>
      </c>
      <c r="Q206" s="49" t="s">
        <v>119</v>
      </c>
      <c r="R206" s="127"/>
      <c r="S206" s="103" t="s">
        <v>120</v>
      </c>
    </row>
    <row r="207" ht="64" customHeight="1" spans="1:19">
      <c r="A207" s="20">
        <v>201</v>
      </c>
      <c r="B207" s="132" t="s">
        <v>573</v>
      </c>
      <c r="C207" s="107" t="s">
        <v>113</v>
      </c>
      <c r="D207" s="36" t="s">
        <v>278</v>
      </c>
      <c r="E207" s="107" t="s">
        <v>137</v>
      </c>
      <c r="F207" s="48" t="s">
        <v>574</v>
      </c>
      <c r="G207" s="180">
        <v>25.5</v>
      </c>
      <c r="H207" s="180">
        <v>25.5</v>
      </c>
      <c r="I207" s="179"/>
      <c r="J207" s="107"/>
      <c r="K207" s="107"/>
      <c r="L207" s="198" t="s">
        <v>570</v>
      </c>
      <c r="M207" s="199">
        <v>9</v>
      </c>
      <c r="N207" s="201">
        <v>0.0051</v>
      </c>
      <c r="O207" s="201">
        <v>0.0204</v>
      </c>
      <c r="P207" s="94" t="s">
        <v>269</v>
      </c>
      <c r="Q207" s="49" t="s">
        <v>119</v>
      </c>
      <c r="R207" s="127"/>
      <c r="S207" s="103" t="s">
        <v>120</v>
      </c>
    </row>
    <row r="208" ht="64" customHeight="1" spans="1:19">
      <c r="A208" s="20">
        <v>202</v>
      </c>
      <c r="B208" s="132" t="s">
        <v>575</v>
      </c>
      <c r="C208" s="107" t="s">
        <v>113</v>
      </c>
      <c r="D208" s="36" t="s">
        <v>278</v>
      </c>
      <c r="E208" s="107" t="s">
        <v>156</v>
      </c>
      <c r="F208" s="48" t="s">
        <v>576</v>
      </c>
      <c r="G208" s="180">
        <v>25</v>
      </c>
      <c r="H208" s="180">
        <v>25</v>
      </c>
      <c r="I208" s="179"/>
      <c r="J208" s="107"/>
      <c r="K208" s="107"/>
      <c r="L208" s="198" t="s">
        <v>570</v>
      </c>
      <c r="M208" s="199">
        <v>5</v>
      </c>
      <c r="N208" s="201">
        <v>0.005</v>
      </c>
      <c r="O208" s="201">
        <v>0.02</v>
      </c>
      <c r="P208" s="94" t="s">
        <v>269</v>
      </c>
      <c r="Q208" s="49" t="s">
        <v>119</v>
      </c>
      <c r="R208" s="127"/>
      <c r="S208" s="103" t="s">
        <v>120</v>
      </c>
    </row>
    <row r="209" ht="64" customHeight="1" spans="1:19">
      <c r="A209" s="20">
        <v>203</v>
      </c>
      <c r="B209" s="132" t="s">
        <v>577</v>
      </c>
      <c r="C209" s="107" t="s">
        <v>113</v>
      </c>
      <c r="D209" s="36" t="s">
        <v>278</v>
      </c>
      <c r="E209" s="107" t="s">
        <v>177</v>
      </c>
      <c r="F209" s="48" t="s">
        <v>578</v>
      </c>
      <c r="G209" s="180">
        <v>1</v>
      </c>
      <c r="H209" s="180">
        <v>1</v>
      </c>
      <c r="I209" s="179"/>
      <c r="J209" s="107"/>
      <c r="K209" s="107"/>
      <c r="L209" s="198" t="s">
        <v>570</v>
      </c>
      <c r="M209" s="199">
        <v>7</v>
      </c>
      <c r="N209" s="201">
        <v>0.0002</v>
      </c>
      <c r="O209" s="201">
        <v>0.0008</v>
      </c>
      <c r="P209" s="94" t="s">
        <v>269</v>
      </c>
      <c r="Q209" s="49" t="s">
        <v>119</v>
      </c>
      <c r="R209" s="127"/>
      <c r="S209" s="103" t="s">
        <v>120</v>
      </c>
    </row>
    <row r="210" ht="59" customHeight="1" spans="1:19">
      <c r="A210" s="20">
        <v>204</v>
      </c>
      <c r="B210" s="132" t="s">
        <v>579</v>
      </c>
      <c r="C210" s="107" t="s">
        <v>113</v>
      </c>
      <c r="D210" s="36" t="s">
        <v>278</v>
      </c>
      <c r="E210" s="181" t="s">
        <v>145</v>
      </c>
      <c r="F210" s="48" t="s">
        <v>580</v>
      </c>
      <c r="G210" s="182">
        <v>34.5</v>
      </c>
      <c r="H210" s="182">
        <v>34.5</v>
      </c>
      <c r="I210" s="182"/>
      <c r="J210" s="107"/>
      <c r="K210" s="107"/>
      <c r="L210" s="50" t="s">
        <v>570</v>
      </c>
      <c r="M210" s="199">
        <v>8</v>
      </c>
      <c r="N210" s="201">
        <v>0.0069</v>
      </c>
      <c r="O210" s="201">
        <v>0.0276</v>
      </c>
      <c r="P210" s="94" t="s">
        <v>269</v>
      </c>
      <c r="Q210" s="49" t="s">
        <v>119</v>
      </c>
      <c r="R210" s="213"/>
      <c r="S210" s="103" t="s">
        <v>120</v>
      </c>
    </row>
    <row r="211" ht="61" customHeight="1" spans="1:19">
      <c r="A211" s="20">
        <v>205</v>
      </c>
      <c r="B211" s="132" t="s">
        <v>581</v>
      </c>
      <c r="C211" s="107" t="s">
        <v>113</v>
      </c>
      <c r="D211" s="36" t="s">
        <v>278</v>
      </c>
      <c r="E211" s="181" t="s">
        <v>213</v>
      </c>
      <c r="F211" s="48" t="s">
        <v>582</v>
      </c>
      <c r="G211" s="182">
        <v>26.5</v>
      </c>
      <c r="H211" s="182">
        <v>26.5</v>
      </c>
      <c r="I211" s="182"/>
      <c r="J211" s="107"/>
      <c r="K211" s="107"/>
      <c r="L211" s="50" t="s">
        <v>570</v>
      </c>
      <c r="M211" s="100">
        <v>6</v>
      </c>
      <c r="N211" s="201">
        <v>0.0053</v>
      </c>
      <c r="O211" s="201">
        <v>0.0212</v>
      </c>
      <c r="P211" s="94" t="s">
        <v>269</v>
      </c>
      <c r="Q211" s="49" t="s">
        <v>119</v>
      </c>
      <c r="R211" s="213"/>
      <c r="S211" s="103" t="s">
        <v>120</v>
      </c>
    </row>
    <row r="212" ht="59" customHeight="1" spans="1:19">
      <c r="A212" s="20">
        <v>206</v>
      </c>
      <c r="B212" s="132" t="s">
        <v>583</v>
      </c>
      <c r="C212" s="107" t="s">
        <v>113</v>
      </c>
      <c r="D212" s="36" t="s">
        <v>278</v>
      </c>
      <c r="E212" s="181" t="s">
        <v>151</v>
      </c>
      <c r="F212" s="48" t="s">
        <v>584</v>
      </c>
      <c r="G212" s="182">
        <v>16.5</v>
      </c>
      <c r="H212" s="182">
        <v>16.5</v>
      </c>
      <c r="I212" s="182"/>
      <c r="J212" s="107"/>
      <c r="K212" s="107"/>
      <c r="L212" s="50" t="s">
        <v>570</v>
      </c>
      <c r="M212" s="199">
        <v>10</v>
      </c>
      <c r="N212" s="201">
        <v>0.0033</v>
      </c>
      <c r="O212" s="201">
        <v>0.0132</v>
      </c>
      <c r="P212" s="94" t="s">
        <v>269</v>
      </c>
      <c r="Q212" s="49" t="s">
        <v>119</v>
      </c>
      <c r="R212" s="213"/>
      <c r="S212" s="103" t="s">
        <v>120</v>
      </c>
    </row>
    <row r="213" ht="59" customHeight="1" spans="1:19">
      <c r="A213" s="20">
        <v>207</v>
      </c>
      <c r="B213" s="132" t="s">
        <v>585</v>
      </c>
      <c r="C213" s="107" t="s">
        <v>113</v>
      </c>
      <c r="D213" s="36" t="s">
        <v>278</v>
      </c>
      <c r="E213" s="181" t="s">
        <v>159</v>
      </c>
      <c r="F213" s="48" t="s">
        <v>586</v>
      </c>
      <c r="G213" s="182">
        <v>3</v>
      </c>
      <c r="H213" s="182">
        <v>3</v>
      </c>
      <c r="I213" s="182"/>
      <c r="J213" s="107"/>
      <c r="K213" s="107"/>
      <c r="L213" s="50" t="s">
        <v>570</v>
      </c>
      <c r="M213" s="202">
        <v>5</v>
      </c>
      <c r="N213" s="201">
        <v>0.0006</v>
      </c>
      <c r="O213" s="201">
        <v>0.0024</v>
      </c>
      <c r="P213" s="94" t="s">
        <v>269</v>
      </c>
      <c r="Q213" s="49" t="s">
        <v>119</v>
      </c>
      <c r="R213" s="213"/>
      <c r="S213" s="103" t="s">
        <v>120</v>
      </c>
    </row>
    <row r="214" ht="59" customHeight="1" spans="1:19">
      <c r="A214" s="20">
        <v>208</v>
      </c>
      <c r="B214" s="132" t="s">
        <v>587</v>
      </c>
      <c r="C214" s="107" t="s">
        <v>113</v>
      </c>
      <c r="D214" s="36" t="s">
        <v>278</v>
      </c>
      <c r="E214" s="181" t="s">
        <v>162</v>
      </c>
      <c r="F214" s="48" t="s">
        <v>588</v>
      </c>
      <c r="G214" s="182">
        <v>52</v>
      </c>
      <c r="H214" s="182">
        <v>52</v>
      </c>
      <c r="I214" s="182"/>
      <c r="J214" s="107"/>
      <c r="K214" s="107"/>
      <c r="L214" s="50" t="s">
        <v>570</v>
      </c>
      <c r="M214" s="199">
        <v>12</v>
      </c>
      <c r="N214" s="201">
        <v>0.0104</v>
      </c>
      <c r="O214" s="201">
        <v>0.0416</v>
      </c>
      <c r="P214" s="94" t="s">
        <v>269</v>
      </c>
      <c r="Q214" s="49" t="s">
        <v>119</v>
      </c>
      <c r="R214" s="213"/>
      <c r="S214" s="103" t="s">
        <v>120</v>
      </c>
    </row>
    <row r="215" ht="59" customHeight="1" spans="1:19">
      <c r="A215" s="20">
        <v>209</v>
      </c>
      <c r="B215" s="132" t="s">
        <v>589</v>
      </c>
      <c r="C215" s="107" t="s">
        <v>113</v>
      </c>
      <c r="D215" s="36" t="s">
        <v>278</v>
      </c>
      <c r="E215" s="181" t="s">
        <v>428</v>
      </c>
      <c r="F215" s="48" t="s">
        <v>590</v>
      </c>
      <c r="G215" s="182">
        <v>12</v>
      </c>
      <c r="H215" s="182">
        <v>12</v>
      </c>
      <c r="I215" s="182"/>
      <c r="J215" s="107"/>
      <c r="K215" s="107"/>
      <c r="L215" s="50" t="s">
        <v>570</v>
      </c>
      <c r="M215" s="202">
        <v>6</v>
      </c>
      <c r="N215" s="201">
        <v>0.0024</v>
      </c>
      <c r="O215" s="201">
        <v>0.0096</v>
      </c>
      <c r="P215" s="94" t="s">
        <v>269</v>
      </c>
      <c r="Q215" s="49" t="s">
        <v>119</v>
      </c>
      <c r="R215" s="213"/>
      <c r="S215" s="103" t="s">
        <v>120</v>
      </c>
    </row>
    <row r="216" ht="42" customHeight="1" spans="1:19">
      <c r="A216" s="20">
        <v>210</v>
      </c>
      <c r="B216" s="132" t="s">
        <v>591</v>
      </c>
      <c r="C216" s="107" t="s">
        <v>113</v>
      </c>
      <c r="D216" s="36" t="s">
        <v>278</v>
      </c>
      <c r="E216" s="181" t="s">
        <v>279</v>
      </c>
      <c r="F216" s="48" t="s">
        <v>592</v>
      </c>
      <c r="G216" s="182">
        <v>60.5</v>
      </c>
      <c r="H216" s="182">
        <v>60.5</v>
      </c>
      <c r="I216" s="182"/>
      <c r="J216" s="203"/>
      <c r="K216" s="203"/>
      <c r="L216" s="50" t="s">
        <v>570</v>
      </c>
      <c r="M216" s="95">
        <v>5</v>
      </c>
      <c r="N216" s="201">
        <v>0.0121</v>
      </c>
      <c r="O216" s="201">
        <v>0.0484</v>
      </c>
      <c r="P216" s="94" t="s">
        <v>269</v>
      </c>
      <c r="Q216" s="49" t="s">
        <v>119</v>
      </c>
      <c r="R216" s="213"/>
      <c r="S216" s="103" t="s">
        <v>120</v>
      </c>
    </row>
    <row r="217" ht="41" customHeight="1" spans="1:19">
      <c r="A217" s="20">
        <v>211</v>
      </c>
      <c r="B217" s="132" t="s">
        <v>593</v>
      </c>
      <c r="C217" s="107" t="s">
        <v>113</v>
      </c>
      <c r="D217" s="36" t="s">
        <v>278</v>
      </c>
      <c r="E217" s="181" t="s">
        <v>171</v>
      </c>
      <c r="F217" s="48" t="s">
        <v>594</v>
      </c>
      <c r="G217" s="182">
        <v>47.5</v>
      </c>
      <c r="H217" s="182">
        <v>47.5</v>
      </c>
      <c r="I217" s="182"/>
      <c r="J217" s="203"/>
      <c r="K217" s="203"/>
      <c r="L217" s="50" t="s">
        <v>570</v>
      </c>
      <c r="M217" s="83">
        <v>7</v>
      </c>
      <c r="N217" s="201">
        <v>0.0095</v>
      </c>
      <c r="O217" s="201">
        <v>0.038</v>
      </c>
      <c r="P217" s="94" t="s">
        <v>269</v>
      </c>
      <c r="Q217" s="49" t="s">
        <v>119</v>
      </c>
      <c r="R217" s="213"/>
      <c r="S217" s="103" t="s">
        <v>120</v>
      </c>
    </row>
    <row r="218" ht="62" customHeight="1" spans="1:19">
      <c r="A218" s="20">
        <v>212</v>
      </c>
      <c r="B218" s="132" t="s">
        <v>595</v>
      </c>
      <c r="C218" s="107" t="s">
        <v>113</v>
      </c>
      <c r="D218" s="36" t="s">
        <v>278</v>
      </c>
      <c r="E218" s="49" t="s">
        <v>174</v>
      </c>
      <c r="F218" s="48" t="s">
        <v>596</v>
      </c>
      <c r="G218" s="65">
        <v>40</v>
      </c>
      <c r="H218" s="65">
        <v>40</v>
      </c>
      <c r="I218" s="47"/>
      <c r="J218" s="203"/>
      <c r="K218" s="203"/>
      <c r="L218" s="50" t="s">
        <v>570</v>
      </c>
      <c r="M218" s="83">
        <v>10</v>
      </c>
      <c r="N218" s="201">
        <v>0.008</v>
      </c>
      <c r="O218" s="201">
        <v>0.032</v>
      </c>
      <c r="P218" s="94" t="s">
        <v>269</v>
      </c>
      <c r="Q218" s="49" t="s">
        <v>119</v>
      </c>
      <c r="R218" s="213"/>
      <c r="S218" s="103" t="s">
        <v>120</v>
      </c>
    </row>
    <row r="219" ht="47" customHeight="1" spans="1:19">
      <c r="A219" s="20">
        <v>213</v>
      </c>
      <c r="B219" s="158" t="s">
        <v>597</v>
      </c>
      <c r="C219" s="107"/>
      <c r="D219" s="36"/>
      <c r="E219" s="181"/>
      <c r="F219" s="48"/>
      <c r="G219" s="183">
        <v>931.1</v>
      </c>
      <c r="H219" s="183">
        <v>342</v>
      </c>
      <c r="I219" s="183">
        <v>589.1</v>
      </c>
      <c r="J219" s="203"/>
      <c r="K219" s="203"/>
      <c r="L219" s="50"/>
      <c r="M219" s="83"/>
      <c r="N219" s="201"/>
      <c r="O219" s="201"/>
      <c r="P219" s="94"/>
      <c r="Q219" s="49"/>
      <c r="R219" s="213"/>
      <c r="S219" s="103" t="s">
        <v>120</v>
      </c>
    </row>
    <row r="220" ht="41" customHeight="1" spans="1:19">
      <c r="A220" s="20">
        <v>214</v>
      </c>
      <c r="B220" s="132" t="s">
        <v>598</v>
      </c>
      <c r="C220" s="107" t="s">
        <v>113</v>
      </c>
      <c r="D220" s="36" t="s">
        <v>278</v>
      </c>
      <c r="E220" s="181" t="s">
        <v>428</v>
      </c>
      <c r="F220" s="48" t="s">
        <v>599</v>
      </c>
      <c r="G220" s="182">
        <v>54</v>
      </c>
      <c r="H220" s="182">
        <v>54</v>
      </c>
      <c r="I220" s="182"/>
      <c r="J220" s="203"/>
      <c r="K220" s="203"/>
      <c r="L220" s="50" t="s">
        <v>570</v>
      </c>
      <c r="M220" s="83">
        <v>6</v>
      </c>
      <c r="N220" s="201">
        <v>0.0108</v>
      </c>
      <c r="O220" s="201">
        <v>0.0432</v>
      </c>
      <c r="P220" s="94" t="s">
        <v>269</v>
      </c>
      <c r="Q220" s="49" t="s">
        <v>119</v>
      </c>
      <c r="R220" s="213"/>
      <c r="S220" s="103" t="s">
        <v>120</v>
      </c>
    </row>
    <row r="221" ht="45" customHeight="1" spans="1:19">
      <c r="A221" s="20">
        <v>215</v>
      </c>
      <c r="B221" s="132" t="s">
        <v>600</v>
      </c>
      <c r="C221" s="107" t="s">
        <v>113</v>
      </c>
      <c r="D221" s="36" t="s">
        <v>278</v>
      </c>
      <c r="E221" s="181" t="s">
        <v>279</v>
      </c>
      <c r="F221" s="48" t="s">
        <v>601</v>
      </c>
      <c r="G221" s="182">
        <v>75.5</v>
      </c>
      <c r="H221" s="182">
        <v>75.5</v>
      </c>
      <c r="I221" s="182"/>
      <c r="J221" s="203"/>
      <c r="K221" s="203"/>
      <c r="L221" s="50" t="s">
        <v>570</v>
      </c>
      <c r="M221" s="83">
        <v>5</v>
      </c>
      <c r="N221" s="201">
        <v>0.0151</v>
      </c>
      <c r="O221" s="201">
        <v>0.0604</v>
      </c>
      <c r="P221" s="94" t="s">
        <v>269</v>
      </c>
      <c r="Q221" s="49" t="s">
        <v>119</v>
      </c>
      <c r="R221" s="213"/>
      <c r="S221" s="103" t="s">
        <v>120</v>
      </c>
    </row>
    <row r="222" ht="46" customHeight="1" spans="1:19">
      <c r="A222" s="20">
        <v>216</v>
      </c>
      <c r="B222" s="132" t="s">
        <v>602</v>
      </c>
      <c r="C222" s="107" t="s">
        <v>113</v>
      </c>
      <c r="D222" s="36" t="s">
        <v>278</v>
      </c>
      <c r="E222" s="181" t="s">
        <v>171</v>
      </c>
      <c r="F222" s="48" t="s">
        <v>603</v>
      </c>
      <c r="G222" s="182">
        <v>81</v>
      </c>
      <c r="H222" s="182">
        <v>81</v>
      </c>
      <c r="I222" s="182"/>
      <c r="J222" s="203"/>
      <c r="K222" s="203"/>
      <c r="L222" s="50" t="s">
        <v>570</v>
      </c>
      <c r="M222" s="83">
        <v>7</v>
      </c>
      <c r="N222" s="201">
        <v>0.0462</v>
      </c>
      <c r="O222" s="201">
        <v>0.1848</v>
      </c>
      <c r="P222" s="94" t="s">
        <v>269</v>
      </c>
      <c r="Q222" s="49" t="s">
        <v>119</v>
      </c>
      <c r="R222" s="213"/>
      <c r="S222" s="103" t="s">
        <v>120</v>
      </c>
    </row>
    <row r="223" ht="48" customHeight="1" spans="1:19">
      <c r="A223" s="20">
        <v>217</v>
      </c>
      <c r="B223" s="132" t="s">
        <v>604</v>
      </c>
      <c r="C223" s="107" t="s">
        <v>113</v>
      </c>
      <c r="D223" s="36" t="s">
        <v>278</v>
      </c>
      <c r="E223" s="181" t="s">
        <v>174</v>
      </c>
      <c r="F223" s="48" t="s">
        <v>605</v>
      </c>
      <c r="G223" s="182">
        <v>69.5</v>
      </c>
      <c r="H223" s="182">
        <v>69.5</v>
      </c>
      <c r="I223" s="182"/>
      <c r="J223" s="203"/>
      <c r="K223" s="203"/>
      <c r="L223" s="50" t="s">
        <v>570</v>
      </c>
      <c r="M223" s="83">
        <v>10</v>
      </c>
      <c r="N223" s="201">
        <v>0.0139</v>
      </c>
      <c r="O223" s="201">
        <v>0.0556</v>
      </c>
      <c r="P223" s="94" t="s">
        <v>269</v>
      </c>
      <c r="Q223" s="49" t="s">
        <v>119</v>
      </c>
      <c r="R223" s="213"/>
      <c r="S223" s="103" t="s">
        <v>120</v>
      </c>
    </row>
    <row r="224" ht="57" customHeight="1" spans="1:19">
      <c r="A224" s="20">
        <v>218</v>
      </c>
      <c r="B224" s="132" t="s">
        <v>606</v>
      </c>
      <c r="C224" s="107" t="s">
        <v>113</v>
      </c>
      <c r="D224" s="36" t="s">
        <v>278</v>
      </c>
      <c r="E224" s="181" t="s">
        <v>145</v>
      </c>
      <c r="F224" s="48" t="s">
        <v>607</v>
      </c>
      <c r="G224" s="182">
        <v>62</v>
      </c>
      <c r="H224" s="182">
        <v>62</v>
      </c>
      <c r="I224" s="182"/>
      <c r="J224" s="203"/>
      <c r="K224" s="203"/>
      <c r="L224" s="50" t="s">
        <v>570</v>
      </c>
      <c r="M224" s="83">
        <v>8</v>
      </c>
      <c r="N224" s="201">
        <v>0.0124</v>
      </c>
      <c r="O224" s="201">
        <v>0.0496</v>
      </c>
      <c r="P224" s="94" t="s">
        <v>269</v>
      </c>
      <c r="Q224" s="49" t="s">
        <v>119</v>
      </c>
      <c r="R224" s="213"/>
      <c r="S224" s="103" t="s">
        <v>120</v>
      </c>
    </row>
    <row r="225" ht="62" customHeight="1" spans="1:19">
      <c r="A225" s="20">
        <v>219</v>
      </c>
      <c r="B225" s="184" t="s">
        <v>608</v>
      </c>
      <c r="C225" s="132" t="s">
        <v>113</v>
      </c>
      <c r="D225" s="36" t="s">
        <v>121</v>
      </c>
      <c r="E225" s="185" t="s">
        <v>129</v>
      </c>
      <c r="F225" s="184" t="s">
        <v>609</v>
      </c>
      <c r="G225" s="186">
        <v>9.5</v>
      </c>
      <c r="H225" s="120"/>
      <c r="I225" s="186">
        <v>9.5</v>
      </c>
      <c r="J225" s="86"/>
      <c r="K225" s="86"/>
      <c r="L225" s="204" t="s">
        <v>570</v>
      </c>
      <c r="M225" s="88">
        <v>12</v>
      </c>
      <c r="N225" s="22">
        <v>0.0019</v>
      </c>
      <c r="O225" s="22">
        <f t="shared" ref="O225:O234" si="5">N225*4</f>
        <v>0.0076</v>
      </c>
      <c r="P225" s="205" t="s">
        <v>269</v>
      </c>
      <c r="Q225" s="205" t="s">
        <v>119</v>
      </c>
      <c r="R225" s="22"/>
      <c r="S225" s="103" t="s">
        <v>120</v>
      </c>
    </row>
    <row r="226" ht="62" customHeight="1" spans="1:19">
      <c r="A226" s="20">
        <v>220</v>
      </c>
      <c r="B226" s="184" t="s">
        <v>610</v>
      </c>
      <c r="C226" s="132" t="s">
        <v>113</v>
      </c>
      <c r="D226" s="36" t="s">
        <v>121</v>
      </c>
      <c r="E226" s="126" t="s">
        <v>133</v>
      </c>
      <c r="F226" s="184" t="s">
        <v>611</v>
      </c>
      <c r="G226" s="187">
        <v>167</v>
      </c>
      <c r="H226" s="114"/>
      <c r="I226" s="187">
        <v>167</v>
      </c>
      <c r="J226" s="206"/>
      <c r="K226" s="206"/>
      <c r="L226" s="204" t="s">
        <v>570</v>
      </c>
      <c r="M226" s="100">
        <v>20</v>
      </c>
      <c r="N226" s="100">
        <v>0.0334</v>
      </c>
      <c r="O226" s="22">
        <f t="shared" si="5"/>
        <v>0.1336</v>
      </c>
      <c r="P226" s="205" t="s">
        <v>269</v>
      </c>
      <c r="Q226" s="205" t="s">
        <v>119</v>
      </c>
      <c r="R226" s="214"/>
      <c r="S226" s="103" t="s">
        <v>120</v>
      </c>
    </row>
    <row r="227" ht="62" customHeight="1" spans="1:19">
      <c r="A227" s="20">
        <v>221</v>
      </c>
      <c r="B227" s="184" t="s">
        <v>612</v>
      </c>
      <c r="C227" s="132" t="s">
        <v>113</v>
      </c>
      <c r="D227" s="36" t="s">
        <v>121</v>
      </c>
      <c r="E227" s="126" t="s">
        <v>137</v>
      </c>
      <c r="F227" s="184" t="s">
        <v>613</v>
      </c>
      <c r="G227" s="186">
        <v>22.5</v>
      </c>
      <c r="H227" s="114"/>
      <c r="I227" s="186">
        <v>22.5</v>
      </c>
      <c r="J227" s="142"/>
      <c r="K227" s="142"/>
      <c r="L227" s="204" t="s">
        <v>570</v>
      </c>
      <c r="M227" s="143">
        <v>9</v>
      </c>
      <c r="N227" s="93">
        <v>0.0045</v>
      </c>
      <c r="O227" s="22">
        <f t="shared" si="5"/>
        <v>0.018</v>
      </c>
      <c r="P227" s="205" t="s">
        <v>269</v>
      </c>
      <c r="Q227" s="205" t="s">
        <v>119</v>
      </c>
      <c r="R227" s="214"/>
      <c r="S227" s="103" t="s">
        <v>120</v>
      </c>
    </row>
    <row r="228" ht="62" customHeight="1" spans="1:19">
      <c r="A228" s="20">
        <v>222</v>
      </c>
      <c r="B228" s="184" t="s">
        <v>614</v>
      </c>
      <c r="C228" s="132" t="s">
        <v>113</v>
      </c>
      <c r="D228" s="36" t="s">
        <v>121</v>
      </c>
      <c r="E228" s="126" t="s">
        <v>156</v>
      </c>
      <c r="F228" s="184" t="s">
        <v>615</v>
      </c>
      <c r="G228" s="187">
        <v>126</v>
      </c>
      <c r="H228" s="114"/>
      <c r="I228" s="187">
        <v>126</v>
      </c>
      <c r="J228" s="144"/>
      <c r="K228" s="144"/>
      <c r="L228" s="204" t="s">
        <v>570</v>
      </c>
      <c r="M228" s="143">
        <v>5</v>
      </c>
      <c r="N228" s="93">
        <v>0.0252</v>
      </c>
      <c r="O228" s="22">
        <f t="shared" si="5"/>
        <v>0.1008</v>
      </c>
      <c r="P228" s="205" t="s">
        <v>269</v>
      </c>
      <c r="Q228" s="205" t="s">
        <v>119</v>
      </c>
      <c r="R228" s="153"/>
      <c r="S228" s="103" t="s">
        <v>120</v>
      </c>
    </row>
    <row r="229" ht="62" customHeight="1" spans="1:19">
      <c r="A229" s="20">
        <v>223</v>
      </c>
      <c r="B229" s="184" t="s">
        <v>616</v>
      </c>
      <c r="C229" s="132" t="s">
        <v>113</v>
      </c>
      <c r="D229" s="36" t="s">
        <v>121</v>
      </c>
      <c r="E229" s="126" t="s">
        <v>177</v>
      </c>
      <c r="F229" s="184" t="s">
        <v>617</v>
      </c>
      <c r="G229" s="186">
        <v>2.6</v>
      </c>
      <c r="H229" s="114"/>
      <c r="I229" s="186">
        <v>2.6</v>
      </c>
      <c r="J229" s="199"/>
      <c r="K229" s="199"/>
      <c r="L229" s="204" t="s">
        <v>570</v>
      </c>
      <c r="M229" s="199">
        <v>7</v>
      </c>
      <c r="N229" s="100">
        <v>0.0006</v>
      </c>
      <c r="O229" s="22">
        <f t="shared" si="5"/>
        <v>0.0024</v>
      </c>
      <c r="P229" s="205" t="s">
        <v>269</v>
      </c>
      <c r="Q229" s="205" t="s">
        <v>119</v>
      </c>
      <c r="R229" s="153"/>
      <c r="S229" s="103" t="s">
        <v>120</v>
      </c>
    </row>
    <row r="230" ht="62" customHeight="1" spans="1:19">
      <c r="A230" s="20">
        <v>224</v>
      </c>
      <c r="B230" s="184" t="s">
        <v>618</v>
      </c>
      <c r="C230" s="132" t="s">
        <v>113</v>
      </c>
      <c r="D230" s="36" t="s">
        <v>121</v>
      </c>
      <c r="E230" s="126" t="s">
        <v>213</v>
      </c>
      <c r="F230" s="184" t="s">
        <v>619</v>
      </c>
      <c r="G230" s="187">
        <v>54</v>
      </c>
      <c r="H230" s="114"/>
      <c r="I230" s="187">
        <v>54</v>
      </c>
      <c r="J230" s="199"/>
      <c r="K230" s="199"/>
      <c r="L230" s="204" t="s">
        <v>570</v>
      </c>
      <c r="M230" s="199">
        <v>6</v>
      </c>
      <c r="N230" s="100">
        <v>0.0108</v>
      </c>
      <c r="O230" s="22">
        <f t="shared" si="5"/>
        <v>0.0432</v>
      </c>
      <c r="P230" s="205" t="s">
        <v>269</v>
      </c>
      <c r="Q230" s="205" t="s">
        <v>119</v>
      </c>
      <c r="R230" s="153"/>
      <c r="S230" s="103" t="s">
        <v>120</v>
      </c>
    </row>
    <row r="231" ht="62" customHeight="1" spans="1:19">
      <c r="A231" s="20">
        <v>225</v>
      </c>
      <c r="B231" s="184" t="s">
        <v>620</v>
      </c>
      <c r="C231" s="132" t="s">
        <v>113</v>
      </c>
      <c r="D231" s="36" t="s">
        <v>121</v>
      </c>
      <c r="E231" s="126" t="s">
        <v>151</v>
      </c>
      <c r="F231" s="184" t="s">
        <v>621</v>
      </c>
      <c r="G231" s="186">
        <v>33.5</v>
      </c>
      <c r="H231" s="114"/>
      <c r="I231" s="186">
        <v>33.5</v>
      </c>
      <c r="J231" s="199"/>
      <c r="K231" s="199"/>
      <c r="L231" s="204" t="s">
        <v>570</v>
      </c>
      <c r="M231" s="100">
        <v>10</v>
      </c>
      <c r="N231" s="93">
        <v>0.0067</v>
      </c>
      <c r="O231" s="22">
        <f t="shared" si="5"/>
        <v>0.0268</v>
      </c>
      <c r="P231" s="205" t="s">
        <v>269</v>
      </c>
      <c r="Q231" s="205" t="s">
        <v>119</v>
      </c>
      <c r="R231" s="153"/>
      <c r="S231" s="103" t="s">
        <v>120</v>
      </c>
    </row>
    <row r="232" ht="62" customHeight="1" spans="1:19">
      <c r="A232" s="20">
        <v>226</v>
      </c>
      <c r="B232" s="184" t="s">
        <v>622</v>
      </c>
      <c r="C232" s="132" t="s">
        <v>113</v>
      </c>
      <c r="D232" s="36" t="s">
        <v>121</v>
      </c>
      <c r="E232" s="126" t="s">
        <v>159</v>
      </c>
      <c r="F232" s="184" t="s">
        <v>623</v>
      </c>
      <c r="G232" s="186">
        <v>9</v>
      </c>
      <c r="H232" s="114"/>
      <c r="I232" s="186">
        <v>9</v>
      </c>
      <c r="J232" s="199"/>
      <c r="K232" s="199"/>
      <c r="L232" s="204" t="s">
        <v>570</v>
      </c>
      <c r="M232" s="199">
        <v>5</v>
      </c>
      <c r="N232" s="100">
        <v>0.0018</v>
      </c>
      <c r="O232" s="22">
        <f t="shared" si="5"/>
        <v>0.0072</v>
      </c>
      <c r="P232" s="205" t="s">
        <v>269</v>
      </c>
      <c r="Q232" s="205" t="s">
        <v>119</v>
      </c>
      <c r="R232" s="153"/>
      <c r="S232" s="103" t="s">
        <v>120</v>
      </c>
    </row>
    <row r="233" ht="62" customHeight="1" spans="1:19">
      <c r="A233" s="20">
        <v>227</v>
      </c>
      <c r="B233" s="184" t="s">
        <v>624</v>
      </c>
      <c r="C233" s="132" t="s">
        <v>113</v>
      </c>
      <c r="D233" s="36" t="s">
        <v>121</v>
      </c>
      <c r="E233" s="116" t="s">
        <v>162</v>
      </c>
      <c r="F233" s="184" t="s">
        <v>625</v>
      </c>
      <c r="G233" s="187">
        <v>123</v>
      </c>
      <c r="H233" s="114"/>
      <c r="I233" s="187">
        <v>123</v>
      </c>
      <c r="J233" s="199"/>
      <c r="K233" s="199"/>
      <c r="L233" s="204" t="s">
        <v>570</v>
      </c>
      <c r="M233" s="202">
        <v>12</v>
      </c>
      <c r="N233" s="93">
        <v>0.0246</v>
      </c>
      <c r="O233" s="22">
        <f t="shared" si="5"/>
        <v>0.0984</v>
      </c>
      <c r="P233" s="205" t="s">
        <v>269</v>
      </c>
      <c r="Q233" s="205" t="s">
        <v>119</v>
      </c>
      <c r="R233" s="153"/>
      <c r="S233" s="103" t="s">
        <v>120</v>
      </c>
    </row>
    <row r="234" ht="62" customHeight="1" spans="1:19">
      <c r="A234" s="20">
        <v>228</v>
      </c>
      <c r="B234" s="188" t="s">
        <v>626</v>
      </c>
      <c r="C234" s="132" t="s">
        <v>113</v>
      </c>
      <c r="D234" s="36" t="s">
        <v>121</v>
      </c>
      <c r="E234" s="116" t="s">
        <v>279</v>
      </c>
      <c r="F234" s="188" t="s">
        <v>627</v>
      </c>
      <c r="G234" s="189">
        <v>42</v>
      </c>
      <c r="H234" s="114"/>
      <c r="I234" s="189">
        <v>42</v>
      </c>
      <c r="J234" s="199"/>
      <c r="K234" s="199"/>
      <c r="L234" s="207" t="s">
        <v>570</v>
      </c>
      <c r="M234" s="199">
        <v>6</v>
      </c>
      <c r="N234" s="100">
        <v>0.0084</v>
      </c>
      <c r="O234" s="22">
        <f t="shared" si="5"/>
        <v>0.0336</v>
      </c>
      <c r="P234" s="208" t="s">
        <v>269</v>
      </c>
      <c r="Q234" s="205" t="s">
        <v>119</v>
      </c>
      <c r="R234" s="153"/>
      <c r="S234" s="103" t="s">
        <v>120</v>
      </c>
    </row>
    <row r="235" ht="57" customHeight="1" spans="1:19">
      <c r="A235" s="20">
        <v>229</v>
      </c>
      <c r="B235" s="190" t="s">
        <v>628</v>
      </c>
      <c r="C235" s="107"/>
      <c r="D235" s="36"/>
      <c r="E235" s="181"/>
      <c r="F235" s="48"/>
      <c r="G235" s="191">
        <f>SUM(G236:G242)</f>
        <v>158</v>
      </c>
      <c r="H235" s="191">
        <f>SUM(H236:H242)</f>
        <v>158</v>
      </c>
      <c r="I235" s="182"/>
      <c r="J235" s="203"/>
      <c r="K235" s="203"/>
      <c r="L235" s="50"/>
      <c r="M235" s="83"/>
      <c r="N235" s="201"/>
      <c r="O235" s="209"/>
      <c r="P235" s="94"/>
      <c r="Q235" s="49"/>
      <c r="R235" s="213"/>
      <c r="S235" s="103" t="s">
        <v>120</v>
      </c>
    </row>
    <row r="236" ht="40" customHeight="1" spans="1:19">
      <c r="A236" s="20">
        <v>230</v>
      </c>
      <c r="B236" s="192" t="s">
        <v>629</v>
      </c>
      <c r="C236" s="107" t="s">
        <v>113</v>
      </c>
      <c r="D236" s="36" t="s">
        <v>278</v>
      </c>
      <c r="E236" s="181" t="s">
        <v>129</v>
      </c>
      <c r="F236" s="48" t="s">
        <v>630</v>
      </c>
      <c r="G236" s="193">
        <v>14.5</v>
      </c>
      <c r="H236" s="193">
        <v>14.5</v>
      </c>
      <c r="I236" s="182"/>
      <c r="J236" s="203"/>
      <c r="K236" s="203"/>
      <c r="L236" s="50" t="s">
        <v>570</v>
      </c>
      <c r="M236" s="83">
        <v>12</v>
      </c>
      <c r="N236" s="201">
        <v>0.0029</v>
      </c>
      <c r="O236" s="209">
        <v>0.0116</v>
      </c>
      <c r="P236" s="94" t="s">
        <v>269</v>
      </c>
      <c r="Q236" s="49" t="s">
        <v>119</v>
      </c>
      <c r="R236" s="213"/>
      <c r="S236" s="103" t="s">
        <v>120</v>
      </c>
    </row>
    <row r="237" ht="45" customHeight="1" spans="1:19">
      <c r="A237" s="20">
        <v>231</v>
      </c>
      <c r="B237" s="188" t="s">
        <v>631</v>
      </c>
      <c r="C237" s="107" t="s">
        <v>113</v>
      </c>
      <c r="D237" s="36" t="s">
        <v>278</v>
      </c>
      <c r="E237" s="181" t="s">
        <v>137</v>
      </c>
      <c r="F237" s="48" t="s">
        <v>632</v>
      </c>
      <c r="G237" s="189">
        <v>51</v>
      </c>
      <c r="H237" s="189">
        <v>51</v>
      </c>
      <c r="I237" s="182"/>
      <c r="J237" s="203"/>
      <c r="K237" s="203"/>
      <c r="L237" s="50" t="s">
        <v>570</v>
      </c>
      <c r="M237" s="83">
        <v>9</v>
      </c>
      <c r="N237" s="201">
        <v>0.0102</v>
      </c>
      <c r="O237" s="209">
        <v>0.0408</v>
      </c>
      <c r="P237" s="94" t="s">
        <v>269</v>
      </c>
      <c r="Q237" s="49" t="s">
        <v>119</v>
      </c>
      <c r="R237" s="213"/>
      <c r="S237" s="103" t="s">
        <v>120</v>
      </c>
    </row>
    <row r="238" ht="48" customHeight="1" spans="1:19">
      <c r="A238" s="20">
        <v>232</v>
      </c>
      <c r="B238" s="188" t="s">
        <v>633</v>
      </c>
      <c r="C238" s="107" t="s">
        <v>113</v>
      </c>
      <c r="D238" s="36" t="s">
        <v>278</v>
      </c>
      <c r="E238" s="181" t="s">
        <v>156</v>
      </c>
      <c r="F238" s="48" t="s">
        <v>634</v>
      </c>
      <c r="G238" s="189">
        <v>13</v>
      </c>
      <c r="H238" s="189">
        <v>13</v>
      </c>
      <c r="I238" s="182"/>
      <c r="J238" s="203"/>
      <c r="K238" s="203"/>
      <c r="L238" s="50" t="s">
        <v>570</v>
      </c>
      <c r="M238" s="83">
        <v>5</v>
      </c>
      <c r="N238" s="201">
        <v>0.0026</v>
      </c>
      <c r="O238" s="209">
        <v>0.0104</v>
      </c>
      <c r="P238" s="94" t="s">
        <v>269</v>
      </c>
      <c r="Q238" s="49" t="s">
        <v>119</v>
      </c>
      <c r="R238" s="213"/>
      <c r="S238" s="103" t="s">
        <v>120</v>
      </c>
    </row>
    <row r="239" ht="43" customHeight="1" spans="1:19">
      <c r="A239" s="20">
        <v>233</v>
      </c>
      <c r="B239" s="188" t="s">
        <v>635</v>
      </c>
      <c r="C239" s="107" t="s">
        <v>113</v>
      </c>
      <c r="D239" s="36" t="s">
        <v>278</v>
      </c>
      <c r="E239" s="181" t="s">
        <v>177</v>
      </c>
      <c r="F239" s="48" t="s">
        <v>636</v>
      </c>
      <c r="G239" s="194">
        <v>1</v>
      </c>
      <c r="H239" s="194">
        <v>1</v>
      </c>
      <c r="I239" s="182"/>
      <c r="J239" s="203"/>
      <c r="K239" s="203"/>
      <c r="L239" s="50" t="s">
        <v>570</v>
      </c>
      <c r="M239" s="83">
        <v>1</v>
      </c>
      <c r="N239" s="201">
        <v>0.0002</v>
      </c>
      <c r="O239" s="209">
        <v>0.0008</v>
      </c>
      <c r="P239" s="94" t="s">
        <v>269</v>
      </c>
      <c r="Q239" s="49" t="s">
        <v>119</v>
      </c>
      <c r="R239" s="213"/>
      <c r="S239" s="103" t="s">
        <v>120</v>
      </c>
    </row>
    <row r="240" ht="50" customHeight="1" spans="1:19">
      <c r="A240" s="20">
        <v>234</v>
      </c>
      <c r="B240" s="188" t="s">
        <v>637</v>
      </c>
      <c r="C240" s="107" t="s">
        <v>113</v>
      </c>
      <c r="D240" s="36" t="s">
        <v>278</v>
      </c>
      <c r="E240" s="181" t="s">
        <v>145</v>
      </c>
      <c r="F240" s="48" t="s">
        <v>638</v>
      </c>
      <c r="G240" s="189">
        <v>7</v>
      </c>
      <c r="H240" s="189">
        <v>7</v>
      </c>
      <c r="I240" s="182"/>
      <c r="J240" s="203"/>
      <c r="K240" s="203"/>
      <c r="L240" s="50" t="s">
        <v>570</v>
      </c>
      <c r="M240" s="83">
        <v>8</v>
      </c>
      <c r="N240" s="201">
        <v>0.0014</v>
      </c>
      <c r="O240" s="209">
        <v>0.0056</v>
      </c>
      <c r="P240" s="94" t="s">
        <v>269</v>
      </c>
      <c r="Q240" s="49" t="s">
        <v>119</v>
      </c>
      <c r="R240" s="213"/>
      <c r="S240" s="103" t="s">
        <v>120</v>
      </c>
    </row>
    <row r="241" ht="49" customHeight="1" spans="1:19">
      <c r="A241" s="20">
        <v>235</v>
      </c>
      <c r="B241" s="188" t="s">
        <v>639</v>
      </c>
      <c r="C241" s="107" t="s">
        <v>113</v>
      </c>
      <c r="D241" s="36" t="s">
        <v>278</v>
      </c>
      <c r="E241" s="181" t="s">
        <v>213</v>
      </c>
      <c r="F241" s="48" t="s">
        <v>640</v>
      </c>
      <c r="G241" s="194">
        <v>38.5</v>
      </c>
      <c r="H241" s="194">
        <v>38.5</v>
      </c>
      <c r="I241" s="182"/>
      <c r="J241" s="203"/>
      <c r="K241" s="203"/>
      <c r="L241" s="50" t="s">
        <v>570</v>
      </c>
      <c r="M241" s="83">
        <v>6</v>
      </c>
      <c r="N241" s="201">
        <v>0.0077</v>
      </c>
      <c r="O241" s="209">
        <v>0.0308</v>
      </c>
      <c r="P241" s="94" t="s">
        <v>269</v>
      </c>
      <c r="Q241" s="49" t="s">
        <v>119</v>
      </c>
      <c r="R241" s="213"/>
      <c r="S241" s="103" t="s">
        <v>120</v>
      </c>
    </row>
    <row r="242" ht="46" customHeight="1" spans="1:19">
      <c r="A242" s="20">
        <v>236</v>
      </c>
      <c r="B242" s="188" t="s">
        <v>641</v>
      </c>
      <c r="C242" s="107" t="s">
        <v>113</v>
      </c>
      <c r="D242" s="36" t="s">
        <v>278</v>
      </c>
      <c r="E242" s="181" t="s">
        <v>171</v>
      </c>
      <c r="F242" s="48" t="s">
        <v>642</v>
      </c>
      <c r="G242" s="189">
        <v>33</v>
      </c>
      <c r="H242" s="189">
        <v>33</v>
      </c>
      <c r="I242" s="182"/>
      <c r="J242" s="203"/>
      <c r="K242" s="203"/>
      <c r="L242" s="50" t="s">
        <v>570</v>
      </c>
      <c r="M242" s="83">
        <v>6</v>
      </c>
      <c r="N242" s="201">
        <v>0.0066</v>
      </c>
      <c r="O242" s="209">
        <v>0.0264</v>
      </c>
      <c r="P242" s="94" t="s">
        <v>269</v>
      </c>
      <c r="Q242" s="49" t="s">
        <v>119</v>
      </c>
      <c r="R242" s="213"/>
      <c r="S242" s="103" t="s">
        <v>120</v>
      </c>
    </row>
    <row r="243" ht="56" customHeight="1" spans="1:19">
      <c r="A243" s="20">
        <v>237</v>
      </c>
      <c r="B243" s="178" t="s">
        <v>643</v>
      </c>
      <c r="C243" s="107" t="s">
        <v>113</v>
      </c>
      <c r="D243" s="36" t="s">
        <v>278</v>
      </c>
      <c r="E243" s="181" t="s">
        <v>133</v>
      </c>
      <c r="F243" s="48" t="s">
        <v>644</v>
      </c>
      <c r="G243" s="195">
        <v>75.7</v>
      </c>
      <c r="H243" s="195">
        <v>75.7</v>
      </c>
      <c r="I243" s="182"/>
      <c r="J243" s="203"/>
      <c r="K243" s="203"/>
      <c r="L243" s="50" t="s">
        <v>570</v>
      </c>
      <c r="M243" s="83">
        <v>20</v>
      </c>
      <c r="N243" s="201">
        <v>0.0168</v>
      </c>
      <c r="O243" s="209">
        <v>0.0672</v>
      </c>
      <c r="P243" s="94" t="s">
        <v>269</v>
      </c>
      <c r="Q243" s="49" t="s">
        <v>119</v>
      </c>
      <c r="R243" s="213"/>
      <c r="S243" s="103" t="s">
        <v>120</v>
      </c>
    </row>
    <row r="244" ht="43" customHeight="1" spans="1:19">
      <c r="A244" s="20">
        <v>238</v>
      </c>
      <c r="B244" s="124" t="s">
        <v>645</v>
      </c>
      <c r="C244" s="126" t="s">
        <v>646</v>
      </c>
      <c r="D244" s="36" t="s">
        <v>278</v>
      </c>
      <c r="E244" s="118" t="s">
        <v>177</v>
      </c>
      <c r="F244" s="119" t="s">
        <v>647</v>
      </c>
      <c r="G244" s="129">
        <v>16</v>
      </c>
      <c r="H244" s="129">
        <v>16</v>
      </c>
      <c r="I244" s="144"/>
      <c r="J244" s="144"/>
      <c r="K244" s="144"/>
      <c r="L244" s="119" t="s">
        <v>570</v>
      </c>
      <c r="M244" s="92">
        <v>1</v>
      </c>
      <c r="N244" s="93">
        <v>0.0093</v>
      </c>
      <c r="O244" s="93">
        <v>0.0372</v>
      </c>
      <c r="P244" s="146" t="s">
        <v>269</v>
      </c>
      <c r="Q244" s="126" t="s">
        <v>177</v>
      </c>
      <c r="R244" s="213"/>
      <c r="S244" s="103" t="s">
        <v>120</v>
      </c>
    </row>
    <row r="245" ht="88" customHeight="1" spans="1:19">
      <c r="A245" s="20">
        <v>239</v>
      </c>
      <c r="B245" s="29" t="s">
        <v>648</v>
      </c>
      <c r="C245" s="49"/>
      <c r="D245" s="49"/>
      <c r="E245" s="49"/>
      <c r="F245" s="48"/>
      <c r="G245" s="47">
        <f ca="1" t="shared" ref="G245:I245" si="6">G246+G285+G320+G354+G373+G378+G385+G408+G414+G421+G437+G444+G576+G577+G578+G579</f>
        <v>18472.50771</v>
      </c>
      <c r="H245" s="47">
        <f ca="1" t="shared" si="6"/>
        <v>12610.67651</v>
      </c>
      <c r="I245" s="47">
        <f ca="1" t="shared" si="6"/>
        <v>5861.8323</v>
      </c>
      <c r="J245" s="203"/>
      <c r="K245" s="203"/>
      <c r="L245" s="50"/>
      <c r="M245" s="83"/>
      <c r="N245" s="201"/>
      <c r="O245" s="209"/>
      <c r="P245" s="49"/>
      <c r="Q245" s="49"/>
      <c r="R245" s="213"/>
      <c r="S245" s="103" t="s">
        <v>120</v>
      </c>
    </row>
    <row r="246" ht="35" customHeight="1" spans="1:19">
      <c r="A246" s="20">
        <v>240</v>
      </c>
      <c r="B246" s="62" t="s">
        <v>649</v>
      </c>
      <c r="C246" s="107"/>
      <c r="D246" s="36"/>
      <c r="E246" s="49"/>
      <c r="F246" s="48"/>
      <c r="G246" s="47">
        <f>SUM(G247:G284)</f>
        <v>2815.8194</v>
      </c>
      <c r="H246" s="47">
        <f>SUM(H247:H284)</f>
        <v>364.5269</v>
      </c>
      <c r="I246" s="47">
        <f>SUM(I247:I284)</f>
        <v>2451.2925</v>
      </c>
      <c r="J246" s="203"/>
      <c r="K246" s="203"/>
      <c r="L246" s="50"/>
      <c r="M246" s="83"/>
      <c r="N246" s="201"/>
      <c r="O246" s="209"/>
      <c r="P246" s="49"/>
      <c r="Q246" s="49"/>
      <c r="R246" s="213"/>
      <c r="S246" s="103" t="s">
        <v>120</v>
      </c>
    </row>
    <row r="247" ht="48" customHeight="1" spans="1:19">
      <c r="A247" s="20">
        <v>241</v>
      </c>
      <c r="B247" s="196" t="s">
        <v>650</v>
      </c>
      <c r="C247" s="107" t="s">
        <v>113</v>
      </c>
      <c r="D247" s="36" t="s">
        <v>121</v>
      </c>
      <c r="E247" s="181" t="s">
        <v>151</v>
      </c>
      <c r="F247" s="48" t="s">
        <v>651</v>
      </c>
      <c r="G247" s="197">
        <v>129.0261</v>
      </c>
      <c r="H247" s="197"/>
      <c r="I247" s="197">
        <v>129.0261</v>
      </c>
      <c r="J247" s="37"/>
      <c r="K247" s="37"/>
      <c r="L247" s="210" t="s">
        <v>652</v>
      </c>
      <c r="M247" s="211">
        <v>1</v>
      </c>
      <c r="N247" s="212">
        <v>0.0159</v>
      </c>
      <c r="O247" s="212">
        <v>0.0636</v>
      </c>
      <c r="P247" s="49" t="s">
        <v>269</v>
      </c>
      <c r="Q247" s="181" t="s">
        <v>119</v>
      </c>
      <c r="R247" s="58"/>
      <c r="S247" s="103" t="s">
        <v>120</v>
      </c>
    </row>
    <row r="248" ht="40" customHeight="1" spans="1:19">
      <c r="A248" s="20">
        <v>242</v>
      </c>
      <c r="B248" s="196" t="s">
        <v>653</v>
      </c>
      <c r="C248" s="107" t="s">
        <v>113</v>
      </c>
      <c r="D248" s="36" t="s">
        <v>121</v>
      </c>
      <c r="E248" s="181" t="s">
        <v>151</v>
      </c>
      <c r="F248" s="48" t="s">
        <v>654</v>
      </c>
      <c r="G248" s="197">
        <v>64.4958</v>
      </c>
      <c r="H248" s="197"/>
      <c r="I248" s="197">
        <v>64.4958</v>
      </c>
      <c r="J248" s="37"/>
      <c r="K248" s="37"/>
      <c r="L248" s="210" t="s">
        <v>652</v>
      </c>
      <c r="M248" s="211">
        <v>1</v>
      </c>
      <c r="N248" s="212">
        <v>0.0316</v>
      </c>
      <c r="O248" s="212">
        <v>0.1264</v>
      </c>
      <c r="P248" s="49" t="s">
        <v>269</v>
      </c>
      <c r="Q248" s="181" t="s">
        <v>119</v>
      </c>
      <c r="R248" s="58"/>
      <c r="S248" s="103" t="s">
        <v>120</v>
      </c>
    </row>
    <row r="249" ht="40" customHeight="1" spans="1:19">
      <c r="A249" s="20">
        <v>243</v>
      </c>
      <c r="B249" s="196" t="s">
        <v>655</v>
      </c>
      <c r="C249" s="107" t="s">
        <v>113</v>
      </c>
      <c r="D249" s="36" t="s">
        <v>121</v>
      </c>
      <c r="E249" s="181" t="s">
        <v>133</v>
      </c>
      <c r="F249" s="48" t="s">
        <v>656</v>
      </c>
      <c r="G249" s="197">
        <v>96.9438</v>
      </c>
      <c r="H249" s="197"/>
      <c r="I249" s="197">
        <v>96.9438</v>
      </c>
      <c r="J249" s="37"/>
      <c r="K249" s="37"/>
      <c r="L249" s="210" t="s">
        <v>652</v>
      </c>
      <c r="M249" s="211">
        <v>1</v>
      </c>
      <c r="N249" s="212">
        <v>0.0285</v>
      </c>
      <c r="O249" s="212">
        <v>0.114</v>
      </c>
      <c r="P249" s="49" t="s">
        <v>269</v>
      </c>
      <c r="Q249" s="181" t="s">
        <v>119</v>
      </c>
      <c r="R249" s="58"/>
      <c r="S249" s="103" t="s">
        <v>120</v>
      </c>
    </row>
    <row r="250" ht="40" customHeight="1" spans="1:19">
      <c r="A250" s="20">
        <v>244</v>
      </c>
      <c r="B250" s="196" t="s">
        <v>657</v>
      </c>
      <c r="C250" s="107" t="s">
        <v>113</v>
      </c>
      <c r="D250" s="36" t="s">
        <v>121</v>
      </c>
      <c r="E250" s="181" t="s">
        <v>174</v>
      </c>
      <c r="F250" s="48" t="s">
        <v>658</v>
      </c>
      <c r="G250" s="197">
        <v>123.5012</v>
      </c>
      <c r="H250" s="197"/>
      <c r="I250" s="197">
        <v>123.5012</v>
      </c>
      <c r="J250" s="37"/>
      <c r="K250" s="37"/>
      <c r="L250" s="210" t="s">
        <v>652</v>
      </c>
      <c r="M250" s="211">
        <v>1</v>
      </c>
      <c r="N250" s="212">
        <v>0.0147</v>
      </c>
      <c r="O250" s="212">
        <v>0.0588</v>
      </c>
      <c r="P250" s="49" t="s">
        <v>269</v>
      </c>
      <c r="Q250" s="181" t="s">
        <v>119</v>
      </c>
      <c r="R250" s="58"/>
      <c r="S250" s="103" t="s">
        <v>120</v>
      </c>
    </row>
    <row r="251" ht="40" customHeight="1" spans="1:19">
      <c r="A251" s="20">
        <v>245</v>
      </c>
      <c r="B251" s="196" t="s">
        <v>659</v>
      </c>
      <c r="C251" s="107" t="s">
        <v>113</v>
      </c>
      <c r="D251" s="36" t="s">
        <v>121</v>
      </c>
      <c r="E251" s="181" t="s">
        <v>279</v>
      </c>
      <c r="F251" s="48" t="s">
        <v>660</v>
      </c>
      <c r="G251" s="197">
        <v>79.6547</v>
      </c>
      <c r="H251" s="197"/>
      <c r="I251" s="197">
        <v>79.6547</v>
      </c>
      <c r="J251" s="37"/>
      <c r="K251" s="37"/>
      <c r="L251" s="210" t="s">
        <v>652</v>
      </c>
      <c r="M251" s="211">
        <v>1</v>
      </c>
      <c r="N251" s="212">
        <v>0.0255</v>
      </c>
      <c r="O251" s="212">
        <v>0.102</v>
      </c>
      <c r="P251" s="49" t="s">
        <v>269</v>
      </c>
      <c r="Q251" s="181" t="s">
        <v>119</v>
      </c>
      <c r="R251" s="58"/>
      <c r="S251" s="103" t="s">
        <v>120</v>
      </c>
    </row>
    <row r="252" ht="40" customHeight="1" spans="1:19">
      <c r="A252" s="20">
        <v>246</v>
      </c>
      <c r="B252" s="196" t="s">
        <v>661</v>
      </c>
      <c r="C252" s="107" t="s">
        <v>113</v>
      </c>
      <c r="D252" s="36" t="s">
        <v>121</v>
      </c>
      <c r="E252" s="181" t="s">
        <v>137</v>
      </c>
      <c r="F252" s="48" t="s">
        <v>662</v>
      </c>
      <c r="G252" s="197">
        <v>67.153</v>
      </c>
      <c r="H252" s="197"/>
      <c r="I252" s="197">
        <v>67.153</v>
      </c>
      <c r="J252" s="37"/>
      <c r="K252" s="37"/>
      <c r="L252" s="210" t="s">
        <v>652</v>
      </c>
      <c r="M252" s="211">
        <v>1</v>
      </c>
      <c r="N252" s="212">
        <v>0.0265</v>
      </c>
      <c r="O252" s="212">
        <v>0.106</v>
      </c>
      <c r="P252" s="49" t="s">
        <v>269</v>
      </c>
      <c r="Q252" s="181" t="s">
        <v>119</v>
      </c>
      <c r="R252" s="58"/>
      <c r="S252" s="103" t="s">
        <v>120</v>
      </c>
    </row>
    <row r="253" ht="40" customHeight="1" spans="1:19">
      <c r="A253" s="20">
        <v>247</v>
      </c>
      <c r="B253" s="196" t="s">
        <v>663</v>
      </c>
      <c r="C253" s="107" t="s">
        <v>113</v>
      </c>
      <c r="D253" s="36" t="s">
        <v>121</v>
      </c>
      <c r="E253" s="181" t="s">
        <v>279</v>
      </c>
      <c r="F253" s="48" t="s">
        <v>664</v>
      </c>
      <c r="G253" s="197">
        <v>104.126</v>
      </c>
      <c r="H253" s="197"/>
      <c r="I253" s="197">
        <v>104.126</v>
      </c>
      <c r="J253" s="37"/>
      <c r="K253" s="37"/>
      <c r="L253" s="210" t="s">
        <v>652</v>
      </c>
      <c r="M253" s="211">
        <v>1</v>
      </c>
      <c r="N253" s="212">
        <v>0.0255</v>
      </c>
      <c r="O253" s="212">
        <v>0.102</v>
      </c>
      <c r="P253" s="49" t="s">
        <v>269</v>
      </c>
      <c r="Q253" s="181" t="s">
        <v>119</v>
      </c>
      <c r="R253" s="58"/>
      <c r="S253" s="103" t="s">
        <v>120</v>
      </c>
    </row>
    <row r="254" ht="40" customHeight="1" spans="1:19">
      <c r="A254" s="20">
        <v>248</v>
      </c>
      <c r="B254" s="196" t="s">
        <v>665</v>
      </c>
      <c r="C254" s="107" t="s">
        <v>113</v>
      </c>
      <c r="D254" s="36" t="s">
        <v>121</v>
      </c>
      <c r="E254" s="181" t="s">
        <v>115</v>
      </c>
      <c r="F254" s="48" t="s">
        <v>666</v>
      </c>
      <c r="G254" s="197">
        <v>28.4294</v>
      </c>
      <c r="H254" s="197"/>
      <c r="I254" s="197">
        <v>28.4294</v>
      </c>
      <c r="J254" s="37"/>
      <c r="K254" s="37"/>
      <c r="L254" s="210" t="s">
        <v>652</v>
      </c>
      <c r="M254" s="211">
        <v>1</v>
      </c>
      <c r="N254" s="212">
        <v>0.0291</v>
      </c>
      <c r="O254" s="212">
        <v>0.1164</v>
      </c>
      <c r="P254" s="49" t="s">
        <v>269</v>
      </c>
      <c r="Q254" s="181" t="s">
        <v>119</v>
      </c>
      <c r="R254" s="58"/>
      <c r="S254" s="103" t="s">
        <v>120</v>
      </c>
    </row>
    <row r="255" ht="40" customHeight="1" spans="1:19">
      <c r="A255" s="20">
        <v>249</v>
      </c>
      <c r="B255" s="196" t="s">
        <v>667</v>
      </c>
      <c r="C255" s="107" t="s">
        <v>113</v>
      </c>
      <c r="D255" s="36" t="s">
        <v>121</v>
      </c>
      <c r="E255" s="181" t="s">
        <v>213</v>
      </c>
      <c r="F255" s="48" t="s">
        <v>668</v>
      </c>
      <c r="G255" s="197">
        <v>445.6051</v>
      </c>
      <c r="H255" s="197"/>
      <c r="I255" s="197">
        <v>445.6051</v>
      </c>
      <c r="J255" s="37"/>
      <c r="K255" s="37"/>
      <c r="L255" s="210" t="s">
        <v>652</v>
      </c>
      <c r="M255" s="211">
        <v>1</v>
      </c>
      <c r="N255" s="212">
        <v>0.0287</v>
      </c>
      <c r="O255" s="212">
        <v>0.1148</v>
      </c>
      <c r="P255" s="49" t="s">
        <v>269</v>
      </c>
      <c r="Q255" s="181" t="s">
        <v>119</v>
      </c>
      <c r="R255" s="58"/>
      <c r="S255" s="103" t="s">
        <v>120</v>
      </c>
    </row>
    <row r="256" ht="40" customHeight="1" spans="1:19">
      <c r="A256" s="20">
        <v>250</v>
      </c>
      <c r="B256" s="196" t="s">
        <v>669</v>
      </c>
      <c r="C256" s="107" t="s">
        <v>113</v>
      </c>
      <c r="D256" s="36" t="s">
        <v>121</v>
      </c>
      <c r="E256" s="181" t="s">
        <v>137</v>
      </c>
      <c r="F256" s="48" t="s">
        <v>670</v>
      </c>
      <c r="G256" s="197">
        <v>107.2817</v>
      </c>
      <c r="H256" s="197"/>
      <c r="I256" s="197">
        <v>107.2817</v>
      </c>
      <c r="J256" s="37"/>
      <c r="K256" s="37"/>
      <c r="L256" s="210" t="s">
        <v>652</v>
      </c>
      <c r="M256" s="211">
        <v>1</v>
      </c>
      <c r="N256" s="212">
        <v>0.0243</v>
      </c>
      <c r="O256" s="212">
        <v>0.0972</v>
      </c>
      <c r="P256" s="49" t="s">
        <v>269</v>
      </c>
      <c r="Q256" s="181" t="s">
        <v>119</v>
      </c>
      <c r="R256" s="58"/>
      <c r="S256" s="103" t="s">
        <v>120</v>
      </c>
    </row>
    <row r="257" ht="41" customHeight="1" spans="1:19">
      <c r="A257" s="20">
        <v>251</v>
      </c>
      <c r="B257" s="119" t="s">
        <v>671</v>
      </c>
      <c r="C257" s="126" t="s">
        <v>113</v>
      </c>
      <c r="D257" s="36" t="s">
        <v>278</v>
      </c>
      <c r="E257" s="118" t="s">
        <v>145</v>
      </c>
      <c r="F257" s="215" t="s">
        <v>672</v>
      </c>
      <c r="G257" s="123">
        <v>105.1159</v>
      </c>
      <c r="H257" s="123">
        <v>105.1159</v>
      </c>
      <c r="I257" s="176"/>
      <c r="J257" s="176"/>
      <c r="K257" s="176"/>
      <c r="L257" s="119" t="s">
        <v>673</v>
      </c>
      <c r="M257" s="127">
        <v>1</v>
      </c>
      <c r="N257" s="114">
        <v>0.0242</v>
      </c>
      <c r="O257" s="114">
        <v>0.0968</v>
      </c>
      <c r="P257" s="126" t="s">
        <v>269</v>
      </c>
      <c r="Q257" s="126" t="s">
        <v>145</v>
      </c>
      <c r="R257" s="58"/>
      <c r="S257" s="103" t="s">
        <v>120</v>
      </c>
    </row>
    <row r="258" ht="47" customHeight="1" spans="1:19">
      <c r="A258" s="20">
        <v>252</v>
      </c>
      <c r="B258" s="119" t="s">
        <v>674</v>
      </c>
      <c r="C258" s="126" t="s">
        <v>113</v>
      </c>
      <c r="D258" s="36" t="s">
        <v>278</v>
      </c>
      <c r="E258" s="118" t="s">
        <v>151</v>
      </c>
      <c r="F258" s="215" t="s">
        <v>675</v>
      </c>
      <c r="G258" s="123">
        <v>194.0314</v>
      </c>
      <c r="H258" s="123">
        <v>194.0314</v>
      </c>
      <c r="I258" s="176"/>
      <c r="J258" s="176"/>
      <c r="K258" s="176"/>
      <c r="L258" s="119" t="s">
        <v>673</v>
      </c>
      <c r="M258" s="127">
        <v>1</v>
      </c>
      <c r="N258" s="114">
        <v>0.0172</v>
      </c>
      <c r="O258" s="114">
        <v>0.0688</v>
      </c>
      <c r="P258" s="126" t="s">
        <v>269</v>
      </c>
      <c r="Q258" s="118" t="s">
        <v>151</v>
      </c>
      <c r="R258" s="58"/>
      <c r="S258" s="103" t="s">
        <v>120</v>
      </c>
    </row>
    <row r="259" ht="44" customHeight="1" spans="1:19">
      <c r="A259" s="20">
        <v>253</v>
      </c>
      <c r="B259" s="119" t="s">
        <v>676</v>
      </c>
      <c r="C259" s="126" t="s">
        <v>113</v>
      </c>
      <c r="D259" s="36" t="s">
        <v>278</v>
      </c>
      <c r="E259" s="118" t="s">
        <v>171</v>
      </c>
      <c r="F259" s="215" t="s">
        <v>677</v>
      </c>
      <c r="G259" s="123">
        <v>39.522</v>
      </c>
      <c r="H259" s="123">
        <v>39.522</v>
      </c>
      <c r="I259" s="176"/>
      <c r="J259" s="176"/>
      <c r="K259" s="176"/>
      <c r="L259" s="119" t="s">
        <v>673</v>
      </c>
      <c r="M259" s="127">
        <v>1</v>
      </c>
      <c r="N259" s="114">
        <v>0.0672</v>
      </c>
      <c r="O259" s="114">
        <v>0.2688</v>
      </c>
      <c r="P259" s="126" t="s">
        <v>269</v>
      </c>
      <c r="Q259" s="118" t="s">
        <v>171</v>
      </c>
      <c r="R259" s="58"/>
      <c r="S259" s="103" t="s">
        <v>120</v>
      </c>
    </row>
    <row r="260" s="1" customFormat="1" ht="44" customHeight="1" spans="1:19">
      <c r="A260" s="20">
        <v>254</v>
      </c>
      <c r="B260" s="119" t="s">
        <v>678</v>
      </c>
      <c r="C260" s="126" t="s">
        <v>646</v>
      </c>
      <c r="D260" s="216" t="s">
        <v>278</v>
      </c>
      <c r="E260" s="118" t="s">
        <v>279</v>
      </c>
      <c r="F260" s="215" t="s">
        <v>679</v>
      </c>
      <c r="G260" s="123">
        <v>13.8576</v>
      </c>
      <c r="H260" s="123">
        <v>13.8576</v>
      </c>
      <c r="I260" s="176"/>
      <c r="J260" s="176"/>
      <c r="K260" s="176"/>
      <c r="L260" s="119" t="s">
        <v>673</v>
      </c>
      <c r="M260" s="127">
        <v>1</v>
      </c>
      <c r="N260" s="114">
        <v>0.0475</v>
      </c>
      <c r="O260" s="114">
        <v>0.19</v>
      </c>
      <c r="P260" s="126" t="s">
        <v>269</v>
      </c>
      <c r="Q260" s="118" t="s">
        <v>279</v>
      </c>
      <c r="R260" s="154"/>
      <c r="S260" s="103" t="s">
        <v>120</v>
      </c>
    </row>
    <row r="261" s="1" customFormat="1" ht="43" customHeight="1" spans="1:19">
      <c r="A261" s="20">
        <v>255</v>
      </c>
      <c r="B261" s="122" t="s">
        <v>680</v>
      </c>
      <c r="C261" s="217" t="s">
        <v>646</v>
      </c>
      <c r="D261" s="36" t="s">
        <v>121</v>
      </c>
      <c r="E261" s="118" t="s">
        <v>133</v>
      </c>
      <c r="F261" s="215" t="s">
        <v>681</v>
      </c>
      <c r="G261" s="123">
        <v>40</v>
      </c>
      <c r="H261" s="114"/>
      <c r="I261" s="126">
        <v>40</v>
      </c>
      <c r="J261" s="144"/>
      <c r="K261" s="144"/>
      <c r="L261" s="175" t="s">
        <v>652</v>
      </c>
      <c r="M261" s="92">
        <v>1</v>
      </c>
      <c r="N261" s="93">
        <v>0.0326</v>
      </c>
      <c r="O261" s="22">
        <v>0.1304</v>
      </c>
      <c r="P261" s="118" t="s">
        <v>269</v>
      </c>
      <c r="Q261" s="118" t="s">
        <v>119</v>
      </c>
      <c r="R261" s="154"/>
      <c r="S261" s="103" t="s">
        <v>120</v>
      </c>
    </row>
    <row r="262" ht="32" customHeight="1" spans="1:19">
      <c r="A262" s="20">
        <v>256</v>
      </c>
      <c r="B262" s="218" t="s">
        <v>682</v>
      </c>
      <c r="C262" s="108" t="s">
        <v>646</v>
      </c>
      <c r="D262" s="36" t="s">
        <v>121</v>
      </c>
      <c r="E262" s="118" t="s">
        <v>151</v>
      </c>
      <c r="F262" s="215" t="s">
        <v>683</v>
      </c>
      <c r="G262" s="123">
        <v>13.8</v>
      </c>
      <c r="H262" s="114"/>
      <c r="I262" s="151">
        <v>13.8</v>
      </c>
      <c r="J262" s="144"/>
      <c r="K262" s="144"/>
      <c r="L262" s="54" t="s">
        <v>652</v>
      </c>
      <c r="M262" s="92">
        <v>10</v>
      </c>
      <c r="N262" s="93"/>
      <c r="O262" s="22"/>
      <c r="P262" s="205" t="s">
        <v>269</v>
      </c>
      <c r="Q262" s="205" t="s">
        <v>119</v>
      </c>
      <c r="R262" s="58"/>
      <c r="S262" s="103" t="s">
        <v>120</v>
      </c>
    </row>
    <row r="263" ht="31" customHeight="1" spans="1:19">
      <c r="A263" s="20">
        <v>257</v>
      </c>
      <c r="B263" s="218" t="s">
        <v>684</v>
      </c>
      <c r="C263" s="108" t="s">
        <v>646</v>
      </c>
      <c r="D263" s="36" t="s">
        <v>121</v>
      </c>
      <c r="E263" s="118" t="s">
        <v>145</v>
      </c>
      <c r="F263" s="215" t="s">
        <v>685</v>
      </c>
      <c r="G263" s="123">
        <v>2.3</v>
      </c>
      <c r="H263" s="114"/>
      <c r="I263" s="151">
        <v>2.3</v>
      </c>
      <c r="J263" s="144"/>
      <c r="K263" s="144"/>
      <c r="L263" s="54" t="s">
        <v>652</v>
      </c>
      <c r="M263" s="92">
        <v>1</v>
      </c>
      <c r="N263" s="93">
        <v>0.009</v>
      </c>
      <c r="O263" s="22">
        <v>0.036</v>
      </c>
      <c r="P263" s="205" t="s">
        <v>269</v>
      </c>
      <c r="Q263" s="205" t="s">
        <v>119</v>
      </c>
      <c r="R263" s="58"/>
      <c r="S263" s="103" t="s">
        <v>120</v>
      </c>
    </row>
    <row r="264" ht="32" customHeight="1" spans="1:19">
      <c r="A264" s="20">
        <v>258</v>
      </c>
      <c r="B264" s="218" t="s">
        <v>686</v>
      </c>
      <c r="C264" s="108" t="s">
        <v>646</v>
      </c>
      <c r="D264" s="36" t="s">
        <v>121</v>
      </c>
      <c r="E264" s="118" t="s">
        <v>137</v>
      </c>
      <c r="F264" s="215" t="s">
        <v>687</v>
      </c>
      <c r="G264" s="123">
        <v>6.25</v>
      </c>
      <c r="H264" s="120"/>
      <c r="I264" s="151">
        <v>6.25</v>
      </c>
      <c r="J264" s="144"/>
      <c r="K264" s="144"/>
      <c r="L264" s="54" t="s">
        <v>652</v>
      </c>
      <c r="M264" s="92">
        <v>1</v>
      </c>
      <c r="N264" s="93">
        <v>0.0296</v>
      </c>
      <c r="O264" s="22">
        <v>0.1184</v>
      </c>
      <c r="P264" s="205" t="s">
        <v>269</v>
      </c>
      <c r="Q264" s="205" t="s">
        <v>119</v>
      </c>
      <c r="R264" s="58"/>
      <c r="S264" s="103" t="s">
        <v>120</v>
      </c>
    </row>
    <row r="265" ht="41" customHeight="1" spans="1:19">
      <c r="A265" s="20">
        <v>259</v>
      </c>
      <c r="B265" s="219" t="s">
        <v>688</v>
      </c>
      <c r="C265" s="219" t="s">
        <v>113</v>
      </c>
      <c r="D265" s="36" t="s">
        <v>121</v>
      </c>
      <c r="E265" s="118" t="s">
        <v>151</v>
      </c>
      <c r="F265" s="215" t="s">
        <v>689</v>
      </c>
      <c r="G265" s="123">
        <v>90.5522</v>
      </c>
      <c r="H265" s="123"/>
      <c r="I265" s="239">
        <v>90.5522</v>
      </c>
      <c r="J265" s="144"/>
      <c r="K265" s="144"/>
      <c r="L265" s="54" t="s">
        <v>652</v>
      </c>
      <c r="M265" s="92">
        <v>1</v>
      </c>
      <c r="N265" s="93">
        <v>0.0146</v>
      </c>
      <c r="O265" s="22">
        <v>0.0584</v>
      </c>
      <c r="P265" s="205" t="s">
        <v>269</v>
      </c>
      <c r="Q265" s="205" t="s">
        <v>119</v>
      </c>
      <c r="R265" s="58"/>
      <c r="S265" s="103" t="s">
        <v>120</v>
      </c>
    </row>
    <row r="266" ht="57" customHeight="1" spans="1:19">
      <c r="A266" s="20">
        <v>260</v>
      </c>
      <c r="B266" s="184" t="s">
        <v>690</v>
      </c>
      <c r="C266" s="219" t="s">
        <v>113</v>
      </c>
      <c r="D266" s="36" t="s">
        <v>121</v>
      </c>
      <c r="E266" s="118" t="s">
        <v>133</v>
      </c>
      <c r="F266" s="215" t="s">
        <v>691</v>
      </c>
      <c r="G266" s="123">
        <v>121.7653</v>
      </c>
      <c r="H266" s="123"/>
      <c r="I266" s="239">
        <v>121.7653</v>
      </c>
      <c r="J266" s="144"/>
      <c r="K266" s="144"/>
      <c r="L266" s="54" t="s">
        <v>652</v>
      </c>
      <c r="M266" s="92">
        <v>1</v>
      </c>
      <c r="N266" s="93">
        <v>0.0379</v>
      </c>
      <c r="O266" s="22">
        <v>0.1516</v>
      </c>
      <c r="P266" s="205" t="s">
        <v>269</v>
      </c>
      <c r="Q266" s="205" t="s">
        <v>119</v>
      </c>
      <c r="R266" s="58"/>
      <c r="S266" s="103" t="s">
        <v>120</v>
      </c>
    </row>
    <row r="267" ht="46" customHeight="1" spans="1:19">
      <c r="A267" s="20">
        <v>261</v>
      </c>
      <c r="B267" s="220" t="s">
        <v>692</v>
      </c>
      <c r="C267" s="132" t="s">
        <v>113</v>
      </c>
      <c r="D267" s="36" t="s">
        <v>121</v>
      </c>
      <c r="E267" s="118" t="s">
        <v>151</v>
      </c>
      <c r="F267" s="215" t="s">
        <v>693</v>
      </c>
      <c r="G267" s="123">
        <v>37.2133</v>
      </c>
      <c r="H267" s="123"/>
      <c r="I267" s="239">
        <v>37.2133</v>
      </c>
      <c r="J267" s="144"/>
      <c r="K267" s="144"/>
      <c r="L267" s="54" t="s">
        <v>652</v>
      </c>
      <c r="M267" s="92">
        <v>1</v>
      </c>
      <c r="N267" s="93">
        <v>0.0247</v>
      </c>
      <c r="O267" s="22">
        <v>0.0988</v>
      </c>
      <c r="P267" s="205" t="s">
        <v>269</v>
      </c>
      <c r="Q267" s="205" t="s">
        <v>119</v>
      </c>
      <c r="R267" s="58"/>
      <c r="S267" s="103" t="s">
        <v>120</v>
      </c>
    </row>
    <row r="268" ht="47" customHeight="1" spans="1:19">
      <c r="A268" s="20">
        <v>262</v>
      </c>
      <c r="B268" s="220" t="s">
        <v>694</v>
      </c>
      <c r="C268" s="132" t="s">
        <v>113</v>
      </c>
      <c r="D268" s="36" t="s">
        <v>121</v>
      </c>
      <c r="E268" s="118" t="s">
        <v>151</v>
      </c>
      <c r="F268" s="215" t="s">
        <v>695</v>
      </c>
      <c r="G268" s="123">
        <v>25.7779</v>
      </c>
      <c r="H268" s="123"/>
      <c r="I268" s="239">
        <v>25.7779</v>
      </c>
      <c r="J268" s="144"/>
      <c r="K268" s="144"/>
      <c r="L268" s="54" t="s">
        <v>652</v>
      </c>
      <c r="M268" s="92">
        <v>1</v>
      </c>
      <c r="N268" s="93">
        <v>0.0161</v>
      </c>
      <c r="O268" s="22">
        <v>0.0644</v>
      </c>
      <c r="P268" s="205" t="s">
        <v>269</v>
      </c>
      <c r="Q268" s="205" t="s">
        <v>119</v>
      </c>
      <c r="R268" s="58"/>
      <c r="S268" s="103" t="s">
        <v>120</v>
      </c>
    </row>
    <row r="269" ht="52" customHeight="1" spans="1:19">
      <c r="A269" s="20">
        <v>263</v>
      </c>
      <c r="B269" s="220" t="s">
        <v>696</v>
      </c>
      <c r="C269" s="132" t="s">
        <v>113</v>
      </c>
      <c r="D269" s="36" t="s">
        <v>121</v>
      </c>
      <c r="E269" s="118" t="s">
        <v>115</v>
      </c>
      <c r="F269" s="215" t="s">
        <v>697</v>
      </c>
      <c r="G269" s="123">
        <v>7.307</v>
      </c>
      <c r="H269" s="123"/>
      <c r="I269" s="239">
        <v>7.307</v>
      </c>
      <c r="J269" s="144"/>
      <c r="K269" s="144"/>
      <c r="L269" s="54" t="s">
        <v>652</v>
      </c>
      <c r="M269" s="92">
        <v>1</v>
      </c>
      <c r="N269" s="93">
        <v>0.0182</v>
      </c>
      <c r="O269" s="22">
        <v>0.0728</v>
      </c>
      <c r="P269" s="205" t="s">
        <v>269</v>
      </c>
      <c r="Q269" s="205" t="s">
        <v>119</v>
      </c>
      <c r="R269" s="58"/>
      <c r="S269" s="103" t="s">
        <v>120</v>
      </c>
    </row>
    <row r="270" ht="31" customHeight="1" spans="1:19">
      <c r="A270" s="20">
        <v>264</v>
      </c>
      <c r="B270" s="221" t="s">
        <v>698</v>
      </c>
      <c r="C270" s="132" t="s">
        <v>113</v>
      </c>
      <c r="D270" s="36" t="s">
        <v>121</v>
      </c>
      <c r="E270" s="118" t="s">
        <v>115</v>
      </c>
      <c r="F270" s="48" t="s">
        <v>699</v>
      </c>
      <c r="G270" s="222">
        <v>2.4</v>
      </c>
      <c r="H270" s="222"/>
      <c r="I270" s="222">
        <v>2.4</v>
      </c>
      <c r="J270" s="37"/>
      <c r="K270" s="37"/>
      <c r="L270" s="54" t="s">
        <v>652</v>
      </c>
      <c r="M270" s="211">
        <v>1</v>
      </c>
      <c r="N270" s="212">
        <v>0.0095</v>
      </c>
      <c r="O270" s="212">
        <v>0.0409</v>
      </c>
      <c r="P270" s="49" t="s">
        <v>700</v>
      </c>
      <c r="Q270" s="181" t="s">
        <v>115</v>
      </c>
      <c r="R270" s="58"/>
      <c r="S270" s="103" t="s">
        <v>120</v>
      </c>
    </row>
    <row r="271" ht="30" customHeight="1" spans="1:19">
      <c r="A271" s="20">
        <v>265</v>
      </c>
      <c r="B271" s="221" t="s">
        <v>701</v>
      </c>
      <c r="C271" s="132" t="s">
        <v>113</v>
      </c>
      <c r="D271" s="36" t="s">
        <v>121</v>
      </c>
      <c r="E271" s="118" t="s">
        <v>115</v>
      </c>
      <c r="F271" s="48" t="s">
        <v>702</v>
      </c>
      <c r="G271" s="222">
        <v>26.6</v>
      </c>
      <c r="H271" s="222"/>
      <c r="I271" s="222">
        <v>26.6</v>
      </c>
      <c r="J271" s="37"/>
      <c r="K271" s="37"/>
      <c r="L271" s="54" t="s">
        <v>652</v>
      </c>
      <c r="M271" s="211">
        <v>1</v>
      </c>
      <c r="N271" s="212">
        <v>0.0133</v>
      </c>
      <c r="O271" s="212">
        <v>0.0532</v>
      </c>
      <c r="P271" s="49" t="s">
        <v>700</v>
      </c>
      <c r="Q271" s="181" t="s">
        <v>115</v>
      </c>
      <c r="R271" s="58"/>
      <c r="S271" s="103" t="s">
        <v>120</v>
      </c>
    </row>
    <row r="272" ht="29" customHeight="1" spans="1:19">
      <c r="A272" s="20">
        <v>266</v>
      </c>
      <c r="B272" s="223" t="s">
        <v>703</v>
      </c>
      <c r="C272" s="132" t="s">
        <v>113</v>
      </c>
      <c r="D272" s="36" t="s">
        <v>121</v>
      </c>
      <c r="E272" s="118" t="s">
        <v>115</v>
      </c>
      <c r="F272" s="48" t="s">
        <v>704</v>
      </c>
      <c r="G272" s="222">
        <v>3</v>
      </c>
      <c r="H272" s="222"/>
      <c r="I272" s="222">
        <v>3</v>
      </c>
      <c r="J272" s="37"/>
      <c r="K272" s="37"/>
      <c r="L272" s="54" t="s">
        <v>652</v>
      </c>
      <c r="M272" s="211">
        <v>1</v>
      </c>
      <c r="N272" s="212">
        <v>0.01</v>
      </c>
      <c r="O272" s="212">
        <v>0.0409</v>
      </c>
      <c r="P272" s="49" t="s">
        <v>700</v>
      </c>
      <c r="Q272" s="181" t="s">
        <v>115</v>
      </c>
      <c r="R272" s="58"/>
      <c r="S272" s="103" t="s">
        <v>120</v>
      </c>
    </row>
    <row r="273" ht="45" customHeight="1" spans="1:19">
      <c r="A273" s="20">
        <v>267</v>
      </c>
      <c r="B273" s="224" t="s">
        <v>705</v>
      </c>
      <c r="C273" s="132" t="s">
        <v>113</v>
      </c>
      <c r="D273" s="36" t="s">
        <v>121</v>
      </c>
      <c r="E273" s="118" t="s">
        <v>115</v>
      </c>
      <c r="F273" s="48" t="s">
        <v>706</v>
      </c>
      <c r="G273" s="225">
        <v>11.5</v>
      </c>
      <c r="H273" s="225"/>
      <c r="I273" s="225">
        <v>11.5</v>
      </c>
      <c r="J273" s="37"/>
      <c r="K273" s="37"/>
      <c r="L273" s="54" t="s">
        <v>652</v>
      </c>
      <c r="M273" s="211">
        <v>1</v>
      </c>
      <c r="N273" s="212">
        <v>0.0133</v>
      </c>
      <c r="O273" s="212">
        <v>0.0532</v>
      </c>
      <c r="P273" s="49" t="s">
        <v>700</v>
      </c>
      <c r="Q273" s="181" t="s">
        <v>115</v>
      </c>
      <c r="R273" s="58"/>
      <c r="S273" s="103" t="s">
        <v>120</v>
      </c>
    </row>
    <row r="274" ht="41" customHeight="1" spans="1:19">
      <c r="A274" s="20">
        <v>268</v>
      </c>
      <c r="B274" s="226" t="s">
        <v>707</v>
      </c>
      <c r="C274" s="132" t="s">
        <v>113</v>
      </c>
      <c r="D274" s="36" t="s">
        <v>121</v>
      </c>
      <c r="E274" s="118" t="s">
        <v>115</v>
      </c>
      <c r="F274" s="48" t="s">
        <v>708</v>
      </c>
      <c r="G274" s="180">
        <v>180.5</v>
      </c>
      <c r="H274" s="180"/>
      <c r="I274" s="180">
        <v>180.5</v>
      </c>
      <c r="J274" s="37"/>
      <c r="K274" s="37"/>
      <c r="L274" s="54" t="s">
        <v>652</v>
      </c>
      <c r="M274" s="211">
        <v>1</v>
      </c>
      <c r="N274" s="212">
        <v>0.0159</v>
      </c>
      <c r="O274" s="212">
        <v>0.0694</v>
      </c>
      <c r="P274" s="49" t="s">
        <v>700</v>
      </c>
      <c r="Q274" s="181" t="s">
        <v>115</v>
      </c>
      <c r="R274" s="58"/>
      <c r="S274" s="103" t="s">
        <v>120</v>
      </c>
    </row>
    <row r="275" ht="41" customHeight="1" spans="1:19">
      <c r="A275" s="20">
        <v>269</v>
      </c>
      <c r="B275" s="226" t="s">
        <v>709</v>
      </c>
      <c r="C275" s="132" t="s">
        <v>113</v>
      </c>
      <c r="D275" s="36" t="s">
        <v>121</v>
      </c>
      <c r="E275" s="118" t="s">
        <v>115</v>
      </c>
      <c r="F275" s="48" t="s">
        <v>710</v>
      </c>
      <c r="G275" s="180">
        <v>13.54</v>
      </c>
      <c r="H275" s="180"/>
      <c r="I275" s="180">
        <v>13.54</v>
      </c>
      <c r="J275" s="37"/>
      <c r="K275" s="37"/>
      <c r="L275" s="54" t="s">
        <v>652</v>
      </c>
      <c r="M275" s="211">
        <v>1</v>
      </c>
      <c r="N275" s="212">
        <v>0.0133</v>
      </c>
      <c r="O275" s="212">
        <v>0.0532</v>
      </c>
      <c r="P275" s="49" t="s">
        <v>700</v>
      </c>
      <c r="Q275" s="181" t="s">
        <v>115</v>
      </c>
      <c r="R275" s="58"/>
      <c r="S275" s="103" t="s">
        <v>120</v>
      </c>
    </row>
    <row r="276" ht="41" customHeight="1" spans="1:19">
      <c r="A276" s="20">
        <v>270</v>
      </c>
      <c r="B276" s="226" t="s">
        <v>711</v>
      </c>
      <c r="C276" s="132" t="s">
        <v>712</v>
      </c>
      <c r="D276" s="36" t="s">
        <v>225</v>
      </c>
      <c r="E276" s="118" t="s">
        <v>377</v>
      </c>
      <c r="F276" s="48" t="s">
        <v>713</v>
      </c>
      <c r="G276" s="180">
        <v>40.97</v>
      </c>
      <c r="H276" s="180"/>
      <c r="I276" s="180">
        <v>40.97</v>
      </c>
      <c r="J276" s="37"/>
      <c r="K276" s="37"/>
      <c r="L276" s="54" t="s">
        <v>714</v>
      </c>
      <c r="M276" s="211">
        <v>1</v>
      </c>
      <c r="N276" s="212">
        <v>0.0169</v>
      </c>
      <c r="O276" s="212">
        <v>0.0784</v>
      </c>
      <c r="P276" s="49" t="s">
        <v>715</v>
      </c>
      <c r="Q276" s="49" t="s">
        <v>715</v>
      </c>
      <c r="R276" s="58"/>
      <c r="S276" s="103" t="s">
        <v>120</v>
      </c>
    </row>
    <row r="277" ht="41" customHeight="1" spans="1:19">
      <c r="A277" s="20">
        <v>271</v>
      </c>
      <c r="B277" s="226" t="s">
        <v>716</v>
      </c>
      <c r="C277" s="132" t="s">
        <v>712</v>
      </c>
      <c r="D277" s="36" t="s">
        <v>225</v>
      </c>
      <c r="E277" s="118" t="s">
        <v>717</v>
      </c>
      <c r="F277" s="48" t="s">
        <v>718</v>
      </c>
      <c r="G277" s="180">
        <v>13.34</v>
      </c>
      <c r="H277" s="180"/>
      <c r="I277" s="180">
        <v>13.34</v>
      </c>
      <c r="J277" s="37"/>
      <c r="K277" s="37"/>
      <c r="L277" s="54" t="s">
        <v>719</v>
      </c>
      <c r="M277" s="211">
        <v>1</v>
      </c>
      <c r="N277" s="212">
        <v>0.0177</v>
      </c>
      <c r="O277" s="212">
        <v>0.0719</v>
      </c>
      <c r="P277" s="49" t="s">
        <v>715</v>
      </c>
      <c r="Q277" s="49" t="s">
        <v>715</v>
      </c>
      <c r="R277" s="58"/>
      <c r="S277" s="103" t="s">
        <v>120</v>
      </c>
    </row>
    <row r="278" ht="41" customHeight="1" spans="1:19">
      <c r="A278" s="20">
        <v>272</v>
      </c>
      <c r="B278" s="226" t="s">
        <v>720</v>
      </c>
      <c r="C278" s="132" t="s">
        <v>712</v>
      </c>
      <c r="D278" s="36" t="s">
        <v>225</v>
      </c>
      <c r="E278" s="118" t="s">
        <v>385</v>
      </c>
      <c r="F278" s="48" t="s">
        <v>721</v>
      </c>
      <c r="G278" s="180">
        <v>39.94</v>
      </c>
      <c r="H278" s="180"/>
      <c r="I278" s="180">
        <v>39.94</v>
      </c>
      <c r="J278" s="37"/>
      <c r="K278" s="37"/>
      <c r="L278" s="54" t="s">
        <v>714</v>
      </c>
      <c r="M278" s="211">
        <v>1</v>
      </c>
      <c r="N278" s="212">
        <v>0.0045</v>
      </c>
      <c r="O278" s="212">
        <v>0.0207</v>
      </c>
      <c r="P278" s="49" t="s">
        <v>715</v>
      </c>
      <c r="Q278" s="49" t="s">
        <v>715</v>
      </c>
      <c r="R278" s="58"/>
      <c r="S278" s="103" t="s">
        <v>120</v>
      </c>
    </row>
    <row r="279" ht="41" customHeight="1" spans="1:19">
      <c r="A279" s="20">
        <v>273</v>
      </c>
      <c r="B279" s="226" t="s">
        <v>722</v>
      </c>
      <c r="C279" s="132" t="s">
        <v>712</v>
      </c>
      <c r="D279" s="36" t="s">
        <v>225</v>
      </c>
      <c r="E279" s="118" t="s">
        <v>723</v>
      </c>
      <c r="F279" s="48" t="s">
        <v>724</v>
      </c>
      <c r="G279" s="180">
        <v>29.31</v>
      </c>
      <c r="H279" s="180"/>
      <c r="I279" s="180">
        <v>29.31</v>
      </c>
      <c r="J279" s="37"/>
      <c r="K279" s="37"/>
      <c r="L279" s="54" t="s">
        <v>714</v>
      </c>
      <c r="M279" s="211">
        <v>1</v>
      </c>
      <c r="N279" s="212">
        <v>0.0103</v>
      </c>
      <c r="O279" s="212">
        <v>0.0472</v>
      </c>
      <c r="P279" s="49" t="s">
        <v>715</v>
      </c>
      <c r="Q279" s="49" t="s">
        <v>715</v>
      </c>
      <c r="R279" s="58"/>
      <c r="S279" s="103" t="s">
        <v>120</v>
      </c>
    </row>
    <row r="280" ht="41" customHeight="1" spans="1:19">
      <c r="A280" s="20">
        <v>274</v>
      </c>
      <c r="B280" s="226" t="s">
        <v>725</v>
      </c>
      <c r="C280" s="132" t="s">
        <v>712</v>
      </c>
      <c r="D280" s="36" t="s">
        <v>225</v>
      </c>
      <c r="E280" s="118" t="s">
        <v>726</v>
      </c>
      <c r="F280" s="48" t="s">
        <v>727</v>
      </c>
      <c r="G280" s="180">
        <v>129.28</v>
      </c>
      <c r="H280" s="180"/>
      <c r="I280" s="180">
        <v>129.28</v>
      </c>
      <c r="J280" s="37"/>
      <c r="K280" s="37"/>
      <c r="L280" s="54" t="s">
        <v>714</v>
      </c>
      <c r="M280" s="211">
        <v>1</v>
      </c>
      <c r="N280" s="212">
        <v>0.0023</v>
      </c>
      <c r="O280" s="212">
        <v>0.0103</v>
      </c>
      <c r="P280" s="49" t="s">
        <v>715</v>
      </c>
      <c r="Q280" s="49" t="s">
        <v>715</v>
      </c>
      <c r="R280" s="58"/>
      <c r="S280" s="103" t="s">
        <v>120</v>
      </c>
    </row>
    <row r="281" ht="41" customHeight="1" spans="1:19">
      <c r="A281" s="20">
        <v>275</v>
      </c>
      <c r="B281" s="226" t="s">
        <v>728</v>
      </c>
      <c r="C281" s="132" t="s">
        <v>712</v>
      </c>
      <c r="D281" s="36" t="s">
        <v>225</v>
      </c>
      <c r="E281" s="118" t="s">
        <v>729</v>
      </c>
      <c r="F281" s="48" t="s">
        <v>730</v>
      </c>
      <c r="G281" s="180">
        <v>112.4</v>
      </c>
      <c r="H281" s="180"/>
      <c r="I281" s="180">
        <v>112.4</v>
      </c>
      <c r="J281" s="37"/>
      <c r="K281" s="37"/>
      <c r="L281" s="54" t="s">
        <v>714</v>
      </c>
      <c r="M281" s="211">
        <v>1</v>
      </c>
      <c r="N281" s="212">
        <v>0.0155</v>
      </c>
      <c r="O281" s="212">
        <v>0.0748</v>
      </c>
      <c r="P281" s="49" t="s">
        <v>715</v>
      </c>
      <c r="Q281" s="49" t="s">
        <v>715</v>
      </c>
      <c r="R281" s="58"/>
      <c r="S281" s="103" t="s">
        <v>120</v>
      </c>
    </row>
    <row r="282" ht="41" customHeight="1" spans="1:19">
      <c r="A282" s="20">
        <v>276</v>
      </c>
      <c r="B282" s="226" t="s">
        <v>731</v>
      </c>
      <c r="C282" s="132" t="s">
        <v>113</v>
      </c>
      <c r="D282" s="36" t="s">
        <v>225</v>
      </c>
      <c r="E282" s="118" t="s">
        <v>428</v>
      </c>
      <c r="F282" s="48" t="s">
        <v>732</v>
      </c>
      <c r="G282" s="180">
        <v>221.64</v>
      </c>
      <c r="H282" s="180"/>
      <c r="I282" s="180">
        <v>221.64</v>
      </c>
      <c r="J282" s="37"/>
      <c r="K282" s="37"/>
      <c r="L282" s="54" t="s">
        <v>714</v>
      </c>
      <c r="M282" s="211">
        <v>1</v>
      </c>
      <c r="N282" s="212">
        <v>0.0042</v>
      </c>
      <c r="O282" s="212">
        <v>0.0166</v>
      </c>
      <c r="P282" s="49" t="s">
        <v>715</v>
      </c>
      <c r="Q282" s="49" t="s">
        <v>715</v>
      </c>
      <c r="R282" s="58"/>
      <c r="S282" s="103" t="s">
        <v>120</v>
      </c>
    </row>
    <row r="283" ht="41" customHeight="1" spans="1:19">
      <c r="A283" s="20">
        <v>277</v>
      </c>
      <c r="B283" s="226" t="s">
        <v>733</v>
      </c>
      <c r="C283" s="132" t="s">
        <v>555</v>
      </c>
      <c r="D283" s="36" t="s">
        <v>225</v>
      </c>
      <c r="E283" s="118" t="s">
        <v>734</v>
      </c>
      <c r="F283" s="48" t="s">
        <v>735</v>
      </c>
      <c r="G283" s="180">
        <v>35.69</v>
      </c>
      <c r="H283" s="180"/>
      <c r="I283" s="180">
        <v>35.69</v>
      </c>
      <c r="J283" s="37"/>
      <c r="K283" s="37"/>
      <c r="L283" s="54" t="s">
        <v>714</v>
      </c>
      <c r="M283" s="211">
        <v>1</v>
      </c>
      <c r="N283" s="212">
        <v>0.004</v>
      </c>
      <c r="O283" s="212">
        <v>0.0206</v>
      </c>
      <c r="P283" s="49" t="s">
        <v>715</v>
      </c>
      <c r="Q283" s="49" t="s">
        <v>715</v>
      </c>
      <c r="R283" s="58"/>
      <c r="S283" s="103" t="s">
        <v>120</v>
      </c>
    </row>
    <row r="284" ht="41" customHeight="1" spans="1:19">
      <c r="A284" s="20">
        <v>278</v>
      </c>
      <c r="B284" s="227" t="s">
        <v>736</v>
      </c>
      <c r="C284" s="132" t="s">
        <v>113</v>
      </c>
      <c r="D284" s="36" t="s">
        <v>737</v>
      </c>
      <c r="E284" s="118" t="s">
        <v>115</v>
      </c>
      <c r="F284" s="54" t="s">
        <v>738</v>
      </c>
      <c r="G284" s="228">
        <v>12</v>
      </c>
      <c r="H284" s="229">
        <v>12</v>
      </c>
      <c r="I284" s="240"/>
      <c r="J284" s="144"/>
      <c r="K284" s="144"/>
      <c r="L284" s="54" t="s">
        <v>714</v>
      </c>
      <c r="M284" s="92">
        <v>1</v>
      </c>
      <c r="N284" s="93">
        <v>0.0159</v>
      </c>
      <c r="O284" s="22">
        <v>0.0694</v>
      </c>
      <c r="P284" s="205" t="s">
        <v>700</v>
      </c>
      <c r="Q284" s="205" t="s">
        <v>115</v>
      </c>
      <c r="R284" s="58"/>
      <c r="S284" s="103" t="s">
        <v>120</v>
      </c>
    </row>
    <row r="285" ht="36" customHeight="1" spans="1:19">
      <c r="A285" s="20">
        <v>279</v>
      </c>
      <c r="B285" s="124" t="s">
        <v>739</v>
      </c>
      <c r="C285" s="126"/>
      <c r="D285" s="117"/>
      <c r="E285" s="118"/>
      <c r="F285" s="230"/>
      <c r="G285" s="231">
        <f>SUM(G286:G319)</f>
        <v>2931.1266</v>
      </c>
      <c r="H285" s="231">
        <f>SUM(H286:H319)</f>
        <v>2899.4266</v>
      </c>
      <c r="I285" s="231">
        <f>SUM(I286:I319)</f>
        <v>31.7</v>
      </c>
      <c r="J285" s="176"/>
      <c r="K285" s="176"/>
      <c r="L285" s="119"/>
      <c r="M285" s="127"/>
      <c r="N285" s="114"/>
      <c r="O285" s="114"/>
      <c r="P285" s="126"/>
      <c r="Q285" s="118"/>
      <c r="R285" s="58"/>
      <c r="S285" s="103" t="s">
        <v>120</v>
      </c>
    </row>
    <row r="286" ht="42" customHeight="1" spans="1:19">
      <c r="A286" s="20">
        <v>280</v>
      </c>
      <c r="B286" s="119" t="s">
        <v>740</v>
      </c>
      <c r="C286" s="126" t="s">
        <v>113</v>
      </c>
      <c r="D286" s="36" t="s">
        <v>278</v>
      </c>
      <c r="E286" s="118" t="s">
        <v>145</v>
      </c>
      <c r="F286" s="232" t="s">
        <v>741</v>
      </c>
      <c r="G286" s="123">
        <v>14.4683</v>
      </c>
      <c r="H286" s="123">
        <v>14.4683</v>
      </c>
      <c r="I286" s="176"/>
      <c r="J286" s="176"/>
      <c r="K286" s="176"/>
      <c r="L286" s="119" t="s">
        <v>673</v>
      </c>
      <c r="M286" s="127">
        <v>1</v>
      </c>
      <c r="N286" s="114">
        <v>0.0242</v>
      </c>
      <c r="O286" s="114">
        <v>0.0968</v>
      </c>
      <c r="P286" s="118" t="s">
        <v>269</v>
      </c>
      <c r="Q286" s="118" t="s">
        <v>145</v>
      </c>
      <c r="R286" s="58"/>
      <c r="S286" s="103" t="s">
        <v>120</v>
      </c>
    </row>
    <row r="287" ht="42" customHeight="1" spans="1:19">
      <c r="A287" s="20">
        <v>281</v>
      </c>
      <c r="B287" s="119" t="s">
        <v>742</v>
      </c>
      <c r="C287" s="126" t="s">
        <v>113</v>
      </c>
      <c r="D287" s="36" t="s">
        <v>278</v>
      </c>
      <c r="E287" s="118" t="s">
        <v>129</v>
      </c>
      <c r="F287" s="232" t="s">
        <v>743</v>
      </c>
      <c r="G287" s="123">
        <v>20.2658</v>
      </c>
      <c r="H287" s="123">
        <v>20.2658</v>
      </c>
      <c r="I287" s="176"/>
      <c r="J287" s="176"/>
      <c r="K287" s="176"/>
      <c r="L287" s="119" t="s">
        <v>673</v>
      </c>
      <c r="M287" s="127">
        <v>1</v>
      </c>
      <c r="N287" s="114">
        <v>0.042</v>
      </c>
      <c r="O287" s="114">
        <v>0.168</v>
      </c>
      <c r="P287" s="118" t="s">
        <v>269</v>
      </c>
      <c r="Q287" s="118" t="s">
        <v>129</v>
      </c>
      <c r="R287" s="58"/>
      <c r="S287" s="103" t="s">
        <v>120</v>
      </c>
    </row>
    <row r="288" ht="42" customHeight="1" spans="1:19">
      <c r="A288" s="20">
        <v>282</v>
      </c>
      <c r="B288" s="119" t="s">
        <v>744</v>
      </c>
      <c r="C288" s="126" t="s">
        <v>113</v>
      </c>
      <c r="D288" s="36" t="s">
        <v>278</v>
      </c>
      <c r="E288" s="118" t="s">
        <v>129</v>
      </c>
      <c r="F288" s="119" t="s">
        <v>745</v>
      </c>
      <c r="G288" s="146">
        <v>266.1424</v>
      </c>
      <c r="H288" s="146">
        <v>266.1424</v>
      </c>
      <c r="I288" s="176"/>
      <c r="J288" s="176"/>
      <c r="K288" s="176"/>
      <c r="L288" s="119" t="s">
        <v>673</v>
      </c>
      <c r="M288" s="127">
        <v>1</v>
      </c>
      <c r="N288" s="114">
        <v>0.0326</v>
      </c>
      <c r="O288" s="114">
        <v>0.1304</v>
      </c>
      <c r="P288" s="118" t="s">
        <v>269</v>
      </c>
      <c r="Q288" s="118" t="s">
        <v>129</v>
      </c>
      <c r="R288" s="58"/>
      <c r="S288" s="103" t="s">
        <v>120</v>
      </c>
    </row>
    <row r="289" ht="42" customHeight="1" spans="1:19">
      <c r="A289" s="20">
        <v>283</v>
      </c>
      <c r="B289" s="119" t="s">
        <v>746</v>
      </c>
      <c r="C289" s="126" t="s">
        <v>113</v>
      </c>
      <c r="D289" s="36" t="s">
        <v>278</v>
      </c>
      <c r="E289" s="118" t="s">
        <v>428</v>
      </c>
      <c r="F289" s="215" t="s">
        <v>747</v>
      </c>
      <c r="G289" s="146">
        <v>92.1991</v>
      </c>
      <c r="H289" s="146">
        <v>92.1991</v>
      </c>
      <c r="I289" s="176"/>
      <c r="J289" s="176"/>
      <c r="K289" s="176"/>
      <c r="L289" s="119" t="s">
        <v>673</v>
      </c>
      <c r="M289" s="127">
        <v>1</v>
      </c>
      <c r="N289" s="114">
        <v>0.0288</v>
      </c>
      <c r="O289" s="114">
        <v>0.1152</v>
      </c>
      <c r="P289" s="118" t="s">
        <v>269</v>
      </c>
      <c r="Q289" s="118" t="s">
        <v>428</v>
      </c>
      <c r="R289" s="58"/>
      <c r="S289" s="103" t="s">
        <v>120</v>
      </c>
    </row>
    <row r="290" ht="42" customHeight="1" spans="1:19">
      <c r="A290" s="20">
        <v>284</v>
      </c>
      <c r="B290" s="119" t="s">
        <v>748</v>
      </c>
      <c r="C290" s="126" t="s">
        <v>113</v>
      </c>
      <c r="D290" s="36" t="s">
        <v>278</v>
      </c>
      <c r="E290" s="118" t="s">
        <v>156</v>
      </c>
      <c r="F290" s="119" t="s">
        <v>749</v>
      </c>
      <c r="G290" s="146">
        <v>75.3492</v>
      </c>
      <c r="H290" s="146">
        <v>75.3492</v>
      </c>
      <c r="I290" s="176"/>
      <c r="J290" s="176"/>
      <c r="K290" s="176"/>
      <c r="L290" s="119" t="s">
        <v>673</v>
      </c>
      <c r="M290" s="127">
        <v>1</v>
      </c>
      <c r="N290" s="114">
        <v>0.0193</v>
      </c>
      <c r="O290" s="114">
        <v>0.0772</v>
      </c>
      <c r="P290" s="118" t="s">
        <v>269</v>
      </c>
      <c r="Q290" s="118" t="s">
        <v>156</v>
      </c>
      <c r="R290" s="58"/>
      <c r="S290" s="103" t="s">
        <v>120</v>
      </c>
    </row>
    <row r="291" ht="42" customHeight="1" spans="1:19">
      <c r="A291" s="20">
        <v>285</v>
      </c>
      <c r="B291" s="233" t="s">
        <v>750</v>
      </c>
      <c r="C291" s="126" t="s">
        <v>113</v>
      </c>
      <c r="D291" s="36" t="s">
        <v>278</v>
      </c>
      <c r="E291" s="118" t="s">
        <v>156</v>
      </c>
      <c r="F291" s="215" t="s">
        <v>751</v>
      </c>
      <c r="G291" s="146">
        <v>56.7</v>
      </c>
      <c r="H291" s="146">
        <v>56.7</v>
      </c>
      <c r="I291" s="176"/>
      <c r="J291" s="176"/>
      <c r="K291" s="176"/>
      <c r="L291" s="119" t="s">
        <v>673</v>
      </c>
      <c r="M291" s="127">
        <v>1</v>
      </c>
      <c r="N291" s="114">
        <v>0.0269</v>
      </c>
      <c r="O291" s="114">
        <v>0.1076</v>
      </c>
      <c r="P291" s="118" t="s">
        <v>269</v>
      </c>
      <c r="Q291" s="118" t="s">
        <v>156</v>
      </c>
      <c r="R291" s="58"/>
      <c r="S291" s="103" t="s">
        <v>120</v>
      </c>
    </row>
    <row r="292" ht="42" customHeight="1" spans="1:19">
      <c r="A292" s="20">
        <v>286</v>
      </c>
      <c r="B292" s="119" t="s">
        <v>752</v>
      </c>
      <c r="C292" s="126" t="s">
        <v>113</v>
      </c>
      <c r="D292" s="36" t="s">
        <v>278</v>
      </c>
      <c r="E292" s="118" t="s">
        <v>279</v>
      </c>
      <c r="F292" s="234" t="s">
        <v>753</v>
      </c>
      <c r="G292" s="146">
        <v>138.3338</v>
      </c>
      <c r="H292" s="146">
        <v>138.3338</v>
      </c>
      <c r="I292" s="176"/>
      <c r="J292" s="176"/>
      <c r="K292" s="176"/>
      <c r="L292" s="119" t="s">
        <v>673</v>
      </c>
      <c r="M292" s="127">
        <v>1</v>
      </c>
      <c r="N292" s="114">
        <v>0.0683</v>
      </c>
      <c r="O292" s="114">
        <v>0.2732</v>
      </c>
      <c r="P292" s="118" t="s">
        <v>269</v>
      </c>
      <c r="Q292" s="118" t="s">
        <v>279</v>
      </c>
      <c r="R292" s="58"/>
      <c r="S292" s="103" t="s">
        <v>120</v>
      </c>
    </row>
    <row r="293" ht="42" customHeight="1" spans="1:19">
      <c r="A293" s="20">
        <v>287</v>
      </c>
      <c r="B293" s="119" t="s">
        <v>754</v>
      </c>
      <c r="C293" s="126" t="s">
        <v>113</v>
      </c>
      <c r="D293" s="36" t="s">
        <v>278</v>
      </c>
      <c r="E293" s="118" t="s">
        <v>279</v>
      </c>
      <c r="F293" s="168" t="s">
        <v>755</v>
      </c>
      <c r="G293" s="146">
        <v>276.4101</v>
      </c>
      <c r="H293" s="146">
        <v>276.4101</v>
      </c>
      <c r="I293" s="176"/>
      <c r="J293" s="176"/>
      <c r="K293" s="176"/>
      <c r="L293" s="119" t="s">
        <v>673</v>
      </c>
      <c r="M293" s="127">
        <v>1</v>
      </c>
      <c r="N293" s="114">
        <v>0.0449</v>
      </c>
      <c r="O293" s="114">
        <v>0.1796</v>
      </c>
      <c r="P293" s="118" t="s">
        <v>269</v>
      </c>
      <c r="Q293" s="118" t="s">
        <v>279</v>
      </c>
      <c r="R293" s="58"/>
      <c r="S293" s="103" t="s">
        <v>120</v>
      </c>
    </row>
    <row r="294" ht="42" customHeight="1" spans="1:19">
      <c r="A294" s="20">
        <v>288</v>
      </c>
      <c r="B294" s="119" t="s">
        <v>756</v>
      </c>
      <c r="C294" s="126" t="s">
        <v>113</v>
      </c>
      <c r="D294" s="36" t="s">
        <v>278</v>
      </c>
      <c r="E294" s="118" t="s">
        <v>177</v>
      </c>
      <c r="F294" s="215" t="s">
        <v>757</v>
      </c>
      <c r="G294" s="146">
        <v>27.8862</v>
      </c>
      <c r="H294" s="146">
        <v>27.8862</v>
      </c>
      <c r="I294" s="176"/>
      <c r="J294" s="176"/>
      <c r="K294" s="176"/>
      <c r="L294" s="119" t="s">
        <v>673</v>
      </c>
      <c r="M294" s="127">
        <v>1</v>
      </c>
      <c r="N294" s="114">
        <v>0.009</v>
      </c>
      <c r="O294" s="114">
        <v>0.036</v>
      </c>
      <c r="P294" s="118" t="s">
        <v>269</v>
      </c>
      <c r="Q294" s="118" t="s">
        <v>177</v>
      </c>
      <c r="R294" s="58"/>
      <c r="S294" s="103" t="s">
        <v>120</v>
      </c>
    </row>
    <row r="295" ht="42" customHeight="1" spans="1:19">
      <c r="A295" s="20">
        <v>289</v>
      </c>
      <c r="B295" s="233" t="s">
        <v>758</v>
      </c>
      <c r="C295" s="126" t="s">
        <v>113</v>
      </c>
      <c r="D295" s="36" t="s">
        <v>278</v>
      </c>
      <c r="E295" s="118" t="s">
        <v>162</v>
      </c>
      <c r="F295" s="215" t="s">
        <v>759</v>
      </c>
      <c r="G295" s="146">
        <v>40.4037</v>
      </c>
      <c r="H295" s="146">
        <v>40.4037</v>
      </c>
      <c r="I295" s="176"/>
      <c r="J295" s="176"/>
      <c r="K295" s="176"/>
      <c r="L295" s="119" t="s">
        <v>673</v>
      </c>
      <c r="M295" s="127">
        <v>1</v>
      </c>
      <c r="N295" s="114">
        <v>0.0376</v>
      </c>
      <c r="O295" s="114">
        <v>0.1504</v>
      </c>
      <c r="P295" s="118" t="s">
        <v>269</v>
      </c>
      <c r="Q295" s="118" t="s">
        <v>162</v>
      </c>
      <c r="R295" s="58"/>
      <c r="S295" s="103" t="s">
        <v>120</v>
      </c>
    </row>
    <row r="296" ht="42" customHeight="1" spans="1:19">
      <c r="A296" s="20">
        <v>290</v>
      </c>
      <c r="B296" s="119" t="s">
        <v>760</v>
      </c>
      <c r="C296" s="126" t="s">
        <v>113</v>
      </c>
      <c r="D296" s="36" t="s">
        <v>278</v>
      </c>
      <c r="E296" s="118" t="s">
        <v>133</v>
      </c>
      <c r="F296" s="232" t="s">
        <v>761</v>
      </c>
      <c r="G296" s="123">
        <v>156.2387</v>
      </c>
      <c r="H296" s="123">
        <v>156.2387</v>
      </c>
      <c r="I296" s="176"/>
      <c r="J296" s="176"/>
      <c r="K296" s="176"/>
      <c r="L296" s="119" t="s">
        <v>673</v>
      </c>
      <c r="M296" s="127">
        <v>1</v>
      </c>
      <c r="N296" s="114">
        <v>0.0318</v>
      </c>
      <c r="O296" s="114">
        <v>0.1272</v>
      </c>
      <c r="P296" s="118" t="s">
        <v>269</v>
      </c>
      <c r="Q296" s="118" t="s">
        <v>133</v>
      </c>
      <c r="R296" s="58"/>
      <c r="S296" s="103" t="s">
        <v>120</v>
      </c>
    </row>
    <row r="297" ht="42" customHeight="1" spans="1:19">
      <c r="A297" s="20">
        <v>291</v>
      </c>
      <c r="B297" s="119" t="s">
        <v>762</v>
      </c>
      <c r="C297" s="126" t="s">
        <v>113</v>
      </c>
      <c r="D297" s="36" t="s">
        <v>278</v>
      </c>
      <c r="E297" s="118" t="s">
        <v>133</v>
      </c>
      <c r="F297" s="119" t="s">
        <v>763</v>
      </c>
      <c r="G297" s="146">
        <v>145.5117</v>
      </c>
      <c r="H297" s="146">
        <v>145.5117</v>
      </c>
      <c r="I297" s="176"/>
      <c r="J297" s="176"/>
      <c r="K297" s="176"/>
      <c r="L297" s="119" t="s">
        <v>673</v>
      </c>
      <c r="M297" s="127">
        <v>1</v>
      </c>
      <c r="N297" s="114">
        <v>0.0262</v>
      </c>
      <c r="O297" s="114">
        <v>0.1048</v>
      </c>
      <c r="P297" s="118" t="s">
        <v>269</v>
      </c>
      <c r="Q297" s="118" t="s">
        <v>133</v>
      </c>
      <c r="R297" s="58"/>
      <c r="S297" s="103" t="s">
        <v>120</v>
      </c>
    </row>
    <row r="298" ht="42" customHeight="1" spans="1:19">
      <c r="A298" s="20">
        <v>292</v>
      </c>
      <c r="B298" s="119" t="s">
        <v>764</v>
      </c>
      <c r="C298" s="126" t="s">
        <v>113</v>
      </c>
      <c r="D298" s="36" t="s">
        <v>278</v>
      </c>
      <c r="E298" s="118" t="s">
        <v>133</v>
      </c>
      <c r="F298" s="119" t="s">
        <v>765</v>
      </c>
      <c r="G298" s="146">
        <v>148.5992</v>
      </c>
      <c r="H298" s="146">
        <v>148.5992</v>
      </c>
      <c r="I298" s="176"/>
      <c r="J298" s="176"/>
      <c r="K298" s="176"/>
      <c r="L298" s="119" t="s">
        <v>673</v>
      </c>
      <c r="M298" s="127">
        <v>1</v>
      </c>
      <c r="N298" s="114">
        <v>0.0326</v>
      </c>
      <c r="O298" s="114">
        <v>0.1304</v>
      </c>
      <c r="P298" s="118" t="s">
        <v>269</v>
      </c>
      <c r="Q298" s="118" t="s">
        <v>133</v>
      </c>
      <c r="R298" s="58"/>
      <c r="S298" s="103" t="s">
        <v>120</v>
      </c>
    </row>
    <row r="299" ht="42" customHeight="1" spans="1:19">
      <c r="A299" s="20">
        <v>293</v>
      </c>
      <c r="B299" s="119" t="s">
        <v>766</v>
      </c>
      <c r="C299" s="126" t="s">
        <v>113</v>
      </c>
      <c r="D299" s="36" t="s">
        <v>278</v>
      </c>
      <c r="E299" s="118" t="s">
        <v>213</v>
      </c>
      <c r="F299" s="215" t="s">
        <v>767</v>
      </c>
      <c r="G299" s="146">
        <v>34.9952</v>
      </c>
      <c r="H299" s="146">
        <v>34.9952</v>
      </c>
      <c r="I299" s="176"/>
      <c r="J299" s="176"/>
      <c r="K299" s="176"/>
      <c r="L299" s="119" t="s">
        <v>673</v>
      </c>
      <c r="M299" s="127">
        <v>1</v>
      </c>
      <c r="N299" s="114">
        <v>0.0287</v>
      </c>
      <c r="O299" s="114">
        <v>0.1148</v>
      </c>
      <c r="P299" s="118" t="s">
        <v>269</v>
      </c>
      <c r="Q299" s="118" t="s">
        <v>213</v>
      </c>
      <c r="R299" s="58"/>
      <c r="S299" s="103" t="s">
        <v>120</v>
      </c>
    </row>
    <row r="300" ht="42" customHeight="1" spans="1:19">
      <c r="A300" s="20">
        <v>294</v>
      </c>
      <c r="B300" s="119" t="s">
        <v>768</v>
      </c>
      <c r="C300" s="126" t="s">
        <v>113</v>
      </c>
      <c r="D300" s="36" t="s">
        <v>278</v>
      </c>
      <c r="E300" s="118" t="s">
        <v>213</v>
      </c>
      <c r="F300" s="215" t="s">
        <v>769</v>
      </c>
      <c r="G300" s="146">
        <v>367.4062</v>
      </c>
      <c r="H300" s="146">
        <v>367.4062</v>
      </c>
      <c r="I300" s="176"/>
      <c r="J300" s="176"/>
      <c r="K300" s="176"/>
      <c r="L300" s="119" t="s">
        <v>673</v>
      </c>
      <c r="M300" s="127">
        <v>1</v>
      </c>
      <c r="N300" s="114">
        <v>0.0287</v>
      </c>
      <c r="O300" s="114">
        <v>0.1148</v>
      </c>
      <c r="P300" s="118" t="s">
        <v>269</v>
      </c>
      <c r="Q300" s="118" t="s">
        <v>213</v>
      </c>
      <c r="R300" s="58"/>
      <c r="S300" s="103" t="s">
        <v>120</v>
      </c>
    </row>
    <row r="301" ht="42" customHeight="1" spans="1:19">
      <c r="A301" s="20">
        <v>295</v>
      </c>
      <c r="B301" s="119" t="s">
        <v>770</v>
      </c>
      <c r="C301" s="126" t="s">
        <v>113</v>
      </c>
      <c r="D301" s="36" t="s">
        <v>278</v>
      </c>
      <c r="E301" s="118" t="s">
        <v>171</v>
      </c>
      <c r="F301" s="232" t="s">
        <v>771</v>
      </c>
      <c r="G301" s="123">
        <v>63.8007</v>
      </c>
      <c r="H301" s="123">
        <v>63.8007</v>
      </c>
      <c r="I301" s="176"/>
      <c r="J301" s="176"/>
      <c r="K301" s="176"/>
      <c r="L301" s="119" t="s">
        <v>673</v>
      </c>
      <c r="M301" s="127">
        <v>1</v>
      </c>
      <c r="N301" s="114">
        <v>0.037</v>
      </c>
      <c r="O301" s="114">
        <v>0.148</v>
      </c>
      <c r="P301" s="118" t="s">
        <v>269</v>
      </c>
      <c r="Q301" s="126" t="s">
        <v>171</v>
      </c>
      <c r="R301" s="58"/>
      <c r="S301" s="103" t="s">
        <v>120</v>
      </c>
    </row>
    <row r="302" ht="42" customHeight="1" spans="1:19">
      <c r="A302" s="20">
        <v>296</v>
      </c>
      <c r="B302" s="119" t="s">
        <v>772</v>
      </c>
      <c r="C302" s="126" t="s">
        <v>113</v>
      </c>
      <c r="D302" s="36" t="s">
        <v>278</v>
      </c>
      <c r="E302" s="118" t="s">
        <v>174</v>
      </c>
      <c r="F302" s="215" t="s">
        <v>773</v>
      </c>
      <c r="G302" s="123">
        <v>55.6995</v>
      </c>
      <c r="H302" s="123">
        <v>55.6995</v>
      </c>
      <c r="I302" s="176"/>
      <c r="J302" s="176"/>
      <c r="K302" s="176"/>
      <c r="L302" s="119" t="s">
        <v>673</v>
      </c>
      <c r="M302" s="127">
        <v>1</v>
      </c>
      <c r="N302" s="114">
        <v>0.0279</v>
      </c>
      <c r="O302" s="114">
        <v>0.1116</v>
      </c>
      <c r="P302" s="118" t="s">
        <v>269</v>
      </c>
      <c r="Q302" s="118" t="s">
        <v>174</v>
      </c>
      <c r="R302" s="58"/>
      <c r="S302" s="103" t="s">
        <v>120</v>
      </c>
    </row>
    <row r="303" ht="42" customHeight="1" spans="1:19">
      <c r="A303" s="20">
        <v>297</v>
      </c>
      <c r="B303" s="235" t="s">
        <v>774</v>
      </c>
      <c r="C303" s="126" t="s">
        <v>113</v>
      </c>
      <c r="D303" s="36" t="s">
        <v>278</v>
      </c>
      <c r="E303" s="118" t="s">
        <v>174</v>
      </c>
      <c r="F303" s="235" t="s">
        <v>775</v>
      </c>
      <c r="G303" s="146">
        <v>14.1768</v>
      </c>
      <c r="H303" s="146">
        <v>14.1768</v>
      </c>
      <c r="I303" s="176"/>
      <c r="J303" s="176"/>
      <c r="K303" s="176"/>
      <c r="L303" s="119" t="s">
        <v>673</v>
      </c>
      <c r="M303" s="127">
        <v>1</v>
      </c>
      <c r="N303" s="114">
        <v>0.0386</v>
      </c>
      <c r="O303" s="114">
        <v>0.1544</v>
      </c>
      <c r="P303" s="118" t="s">
        <v>269</v>
      </c>
      <c r="Q303" s="118" t="s">
        <v>174</v>
      </c>
      <c r="R303" s="58"/>
      <c r="S303" s="103" t="s">
        <v>120</v>
      </c>
    </row>
    <row r="304" ht="42" customHeight="1" spans="1:19">
      <c r="A304" s="20">
        <v>298</v>
      </c>
      <c r="B304" s="119" t="s">
        <v>776</v>
      </c>
      <c r="C304" s="126" t="s">
        <v>113</v>
      </c>
      <c r="D304" s="36" t="s">
        <v>278</v>
      </c>
      <c r="E304" s="118" t="s">
        <v>141</v>
      </c>
      <c r="F304" s="232" t="s">
        <v>777</v>
      </c>
      <c r="G304" s="123">
        <v>46</v>
      </c>
      <c r="H304" s="123">
        <v>46</v>
      </c>
      <c r="I304" s="176"/>
      <c r="J304" s="176"/>
      <c r="K304" s="176"/>
      <c r="L304" s="119" t="s">
        <v>673</v>
      </c>
      <c r="M304" s="127">
        <v>1</v>
      </c>
      <c r="N304" s="114">
        <v>0.0319</v>
      </c>
      <c r="O304" s="114">
        <v>0.1276</v>
      </c>
      <c r="P304" s="118" t="s">
        <v>269</v>
      </c>
      <c r="Q304" s="126" t="s">
        <v>141</v>
      </c>
      <c r="R304" s="58"/>
      <c r="S304" s="103" t="s">
        <v>120</v>
      </c>
    </row>
    <row r="305" ht="42" customHeight="1" spans="1:19">
      <c r="A305" s="20">
        <v>299</v>
      </c>
      <c r="B305" s="119" t="s">
        <v>778</v>
      </c>
      <c r="C305" s="126" t="s">
        <v>646</v>
      </c>
      <c r="D305" s="36" t="s">
        <v>278</v>
      </c>
      <c r="E305" s="118" t="s">
        <v>174</v>
      </c>
      <c r="F305" s="232" t="s">
        <v>779</v>
      </c>
      <c r="G305" s="123">
        <v>33.6</v>
      </c>
      <c r="H305" s="123">
        <v>33.6</v>
      </c>
      <c r="I305" s="176"/>
      <c r="J305" s="176"/>
      <c r="K305" s="176"/>
      <c r="L305" s="119" t="s">
        <v>673</v>
      </c>
      <c r="M305" s="127">
        <v>1</v>
      </c>
      <c r="N305" s="114">
        <v>0.0274</v>
      </c>
      <c r="O305" s="114">
        <v>0.1096</v>
      </c>
      <c r="P305" s="118" t="s">
        <v>269</v>
      </c>
      <c r="Q305" s="126" t="s">
        <v>174</v>
      </c>
      <c r="R305" s="58"/>
      <c r="S305" s="103" t="s">
        <v>120</v>
      </c>
    </row>
    <row r="306" ht="42" customHeight="1" spans="1:19">
      <c r="A306" s="20">
        <v>300</v>
      </c>
      <c r="B306" s="119" t="s">
        <v>780</v>
      </c>
      <c r="C306" s="126" t="s">
        <v>646</v>
      </c>
      <c r="D306" s="36" t="s">
        <v>278</v>
      </c>
      <c r="E306" s="118" t="s">
        <v>133</v>
      </c>
      <c r="F306" s="232" t="s">
        <v>781</v>
      </c>
      <c r="G306" s="123">
        <v>4</v>
      </c>
      <c r="H306" s="123">
        <v>4</v>
      </c>
      <c r="I306" s="176"/>
      <c r="J306" s="176"/>
      <c r="K306" s="176"/>
      <c r="L306" s="119" t="s">
        <v>673</v>
      </c>
      <c r="M306" s="127">
        <v>1</v>
      </c>
      <c r="N306" s="114">
        <v>0.0379</v>
      </c>
      <c r="O306" s="114">
        <v>0.1516</v>
      </c>
      <c r="P306" s="118" t="s">
        <v>269</v>
      </c>
      <c r="Q306" s="126" t="s">
        <v>133</v>
      </c>
      <c r="R306" s="58"/>
      <c r="S306" s="103" t="s">
        <v>120</v>
      </c>
    </row>
    <row r="307" ht="42" customHeight="1" spans="1:19">
      <c r="A307" s="20">
        <v>301</v>
      </c>
      <c r="B307" s="119" t="s">
        <v>782</v>
      </c>
      <c r="C307" s="126" t="s">
        <v>646</v>
      </c>
      <c r="D307" s="36" t="s">
        <v>278</v>
      </c>
      <c r="E307" s="118" t="s">
        <v>137</v>
      </c>
      <c r="F307" s="232" t="s">
        <v>783</v>
      </c>
      <c r="G307" s="123">
        <v>12.9</v>
      </c>
      <c r="H307" s="123">
        <v>12.9</v>
      </c>
      <c r="I307" s="176"/>
      <c r="J307" s="176"/>
      <c r="K307" s="176"/>
      <c r="L307" s="119" t="s">
        <v>673</v>
      </c>
      <c r="M307" s="127">
        <v>1</v>
      </c>
      <c r="N307" s="114">
        <v>0.0164</v>
      </c>
      <c r="O307" s="114">
        <v>0.0656</v>
      </c>
      <c r="P307" s="118" t="s">
        <v>269</v>
      </c>
      <c r="Q307" s="126" t="s">
        <v>137</v>
      </c>
      <c r="R307" s="58"/>
      <c r="S307" s="103" t="s">
        <v>120</v>
      </c>
    </row>
    <row r="308" ht="42" customHeight="1" spans="1:19">
      <c r="A308" s="20">
        <v>302</v>
      </c>
      <c r="B308" s="119" t="s">
        <v>784</v>
      </c>
      <c r="C308" s="126" t="s">
        <v>646</v>
      </c>
      <c r="D308" s="36" t="s">
        <v>278</v>
      </c>
      <c r="E308" s="118" t="s">
        <v>137</v>
      </c>
      <c r="F308" s="232" t="s">
        <v>785</v>
      </c>
      <c r="G308" s="123">
        <v>6.25</v>
      </c>
      <c r="H308" s="123">
        <v>6.25</v>
      </c>
      <c r="I308" s="176"/>
      <c r="J308" s="176"/>
      <c r="K308" s="176"/>
      <c r="L308" s="119" t="s">
        <v>673</v>
      </c>
      <c r="M308" s="127">
        <v>1</v>
      </c>
      <c r="N308" s="241">
        <v>0.0296</v>
      </c>
      <c r="O308" s="114">
        <v>0.1184</v>
      </c>
      <c r="P308" s="118" t="s">
        <v>269</v>
      </c>
      <c r="Q308" s="126" t="s">
        <v>137</v>
      </c>
      <c r="R308" s="58"/>
      <c r="S308" s="103" t="s">
        <v>120</v>
      </c>
    </row>
    <row r="309" ht="42" customHeight="1" spans="1:19">
      <c r="A309" s="20">
        <v>303</v>
      </c>
      <c r="B309" s="119" t="s">
        <v>786</v>
      </c>
      <c r="C309" s="126" t="s">
        <v>646</v>
      </c>
      <c r="D309" s="36" t="s">
        <v>278</v>
      </c>
      <c r="E309" s="118" t="s">
        <v>133</v>
      </c>
      <c r="F309" s="232" t="s">
        <v>787</v>
      </c>
      <c r="G309" s="123">
        <v>24</v>
      </c>
      <c r="H309" s="123">
        <v>24</v>
      </c>
      <c r="I309" s="176"/>
      <c r="J309" s="176"/>
      <c r="K309" s="176"/>
      <c r="L309" s="119" t="s">
        <v>673</v>
      </c>
      <c r="M309" s="127">
        <v>1</v>
      </c>
      <c r="N309" s="114">
        <v>0.0145</v>
      </c>
      <c r="O309" s="114">
        <v>0.058</v>
      </c>
      <c r="P309" s="118" t="s">
        <v>269</v>
      </c>
      <c r="Q309" s="126" t="s">
        <v>133</v>
      </c>
      <c r="R309" s="58"/>
      <c r="S309" s="103" t="s">
        <v>120</v>
      </c>
    </row>
    <row r="310" ht="42" customHeight="1" spans="1:19">
      <c r="A310" s="20">
        <v>304</v>
      </c>
      <c r="B310" s="119" t="s">
        <v>788</v>
      </c>
      <c r="C310" s="126" t="s">
        <v>113</v>
      </c>
      <c r="D310" s="36" t="s">
        <v>278</v>
      </c>
      <c r="E310" s="118" t="s">
        <v>159</v>
      </c>
      <c r="F310" s="232" t="s">
        <v>789</v>
      </c>
      <c r="G310" s="123">
        <v>6.2</v>
      </c>
      <c r="H310" s="123">
        <v>6.2</v>
      </c>
      <c r="I310" s="176"/>
      <c r="J310" s="176"/>
      <c r="K310" s="176"/>
      <c r="L310" s="119" t="s">
        <v>673</v>
      </c>
      <c r="M310" s="127">
        <v>1</v>
      </c>
      <c r="N310" s="114">
        <v>0.0168</v>
      </c>
      <c r="O310" s="114">
        <v>0.0672</v>
      </c>
      <c r="P310" s="118" t="s">
        <v>269</v>
      </c>
      <c r="Q310" s="126" t="s">
        <v>159</v>
      </c>
      <c r="R310" s="58"/>
      <c r="S310" s="103" t="s">
        <v>120</v>
      </c>
    </row>
    <row r="311" ht="42" customHeight="1" spans="1:19">
      <c r="A311" s="20">
        <v>305</v>
      </c>
      <c r="B311" s="119" t="s">
        <v>790</v>
      </c>
      <c r="C311" s="126" t="s">
        <v>113</v>
      </c>
      <c r="D311" s="36" t="s">
        <v>278</v>
      </c>
      <c r="E311" s="118" t="s">
        <v>151</v>
      </c>
      <c r="F311" s="232" t="s">
        <v>791</v>
      </c>
      <c r="G311" s="123">
        <v>39</v>
      </c>
      <c r="H311" s="123">
        <v>39</v>
      </c>
      <c r="I311" s="176"/>
      <c r="J311" s="176"/>
      <c r="K311" s="176"/>
      <c r="L311" s="119" t="s">
        <v>673</v>
      </c>
      <c r="M311" s="127">
        <v>1</v>
      </c>
      <c r="N311" s="114">
        <v>0.0142</v>
      </c>
      <c r="O311" s="114">
        <v>0.0568</v>
      </c>
      <c r="P311" s="118" t="s">
        <v>269</v>
      </c>
      <c r="Q311" s="126" t="s">
        <v>151</v>
      </c>
      <c r="R311" s="58"/>
      <c r="S311" s="103" t="s">
        <v>120</v>
      </c>
    </row>
    <row r="312" ht="42" customHeight="1" spans="1:19">
      <c r="A312" s="20">
        <v>306</v>
      </c>
      <c r="B312" s="122" t="s">
        <v>792</v>
      </c>
      <c r="C312" s="236" t="s">
        <v>646</v>
      </c>
      <c r="D312" s="36" t="s">
        <v>278</v>
      </c>
      <c r="E312" s="118" t="s">
        <v>428</v>
      </c>
      <c r="F312" s="237" t="s">
        <v>793</v>
      </c>
      <c r="G312" s="146">
        <v>13.2</v>
      </c>
      <c r="H312" s="146">
        <v>13.2</v>
      </c>
      <c r="I312" s="176"/>
      <c r="J312" s="176"/>
      <c r="K312" s="176"/>
      <c r="L312" s="175" t="s">
        <v>652</v>
      </c>
      <c r="M312" s="127">
        <v>1</v>
      </c>
      <c r="N312" s="114">
        <v>0.0333</v>
      </c>
      <c r="O312" s="114">
        <v>0.1332</v>
      </c>
      <c r="P312" s="118" t="s">
        <v>269</v>
      </c>
      <c r="Q312" s="118" t="s">
        <v>269</v>
      </c>
      <c r="R312" s="58"/>
      <c r="S312" s="103" t="s">
        <v>120</v>
      </c>
    </row>
    <row r="313" ht="42" customHeight="1" spans="1:19">
      <c r="A313" s="20">
        <v>307</v>
      </c>
      <c r="B313" s="122" t="s">
        <v>794</v>
      </c>
      <c r="C313" s="236" t="s">
        <v>113</v>
      </c>
      <c r="D313" s="36" t="s">
        <v>278</v>
      </c>
      <c r="E313" s="118" t="s">
        <v>174</v>
      </c>
      <c r="F313" s="237" t="s">
        <v>795</v>
      </c>
      <c r="G313" s="146">
        <v>169</v>
      </c>
      <c r="H313" s="146">
        <v>169</v>
      </c>
      <c r="I313" s="144"/>
      <c r="J313" s="144"/>
      <c r="K313" s="144"/>
      <c r="L313" s="175" t="s">
        <v>652</v>
      </c>
      <c r="M313" s="127">
        <v>1</v>
      </c>
      <c r="N313" s="93">
        <v>0.0386</v>
      </c>
      <c r="O313" s="114">
        <v>0.1544</v>
      </c>
      <c r="P313" s="118" t="s">
        <v>269</v>
      </c>
      <c r="Q313" s="118" t="s">
        <v>174</v>
      </c>
      <c r="R313" s="58"/>
      <c r="S313" s="103" t="s">
        <v>120</v>
      </c>
    </row>
    <row r="314" ht="36" customHeight="1" spans="1:19">
      <c r="A314" s="20">
        <v>308</v>
      </c>
      <c r="B314" s="122" t="s">
        <v>796</v>
      </c>
      <c r="C314" s="236" t="s">
        <v>113</v>
      </c>
      <c r="D314" s="36" t="s">
        <v>797</v>
      </c>
      <c r="E314" s="118" t="s">
        <v>115</v>
      </c>
      <c r="F314" s="237" t="s">
        <v>798</v>
      </c>
      <c r="G314" s="146">
        <v>158.69</v>
      </c>
      <c r="H314" s="146">
        <v>158.69</v>
      </c>
      <c r="I314" s="144"/>
      <c r="J314" s="144"/>
      <c r="K314" s="144"/>
      <c r="L314" s="175" t="s">
        <v>652</v>
      </c>
      <c r="M314" s="127">
        <v>1</v>
      </c>
      <c r="N314" s="93">
        <v>0.0168</v>
      </c>
      <c r="O314" s="114">
        <v>0.0722</v>
      </c>
      <c r="P314" s="118" t="s">
        <v>269</v>
      </c>
      <c r="Q314" s="118" t="s">
        <v>119</v>
      </c>
      <c r="R314" s="58"/>
      <c r="S314" s="103" t="s">
        <v>120</v>
      </c>
    </row>
    <row r="315" ht="36" customHeight="1" spans="1:19">
      <c r="A315" s="20">
        <v>309</v>
      </c>
      <c r="B315" s="48" t="s">
        <v>799</v>
      </c>
      <c r="C315" s="236" t="s">
        <v>113</v>
      </c>
      <c r="D315" s="36" t="s">
        <v>278</v>
      </c>
      <c r="E315" s="118" t="s">
        <v>115</v>
      </c>
      <c r="F315" s="48" t="s">
        <v>800</v>
      </c>
      <c r="G315" s="180">
        <v>31.7</v>
      </c>
      <c r="H315" s="180"/>
      <c r="I315" s="180">
        <v>31.7</v>
      </c>
      <c r="J315" s="37"/>
      <c r="K315" s="37"/>
      <c r="L315" s="175" t="s">
        <v>652</v>
      </c>
      <c r="M315" s="211">
        <v>1</v>
      </c>
      <c r="N315" s="212">
        <v>0.0133</v>
      </c>
      <c r="O315" s="212">
        <v>0.0532</v>
      </c>
      <c r="P315" s="37" t="s">
        <v>700</v>
      </c>
      <c r="Q315" s="37" t="s">
        <v>115</v>
      </c>
      <c r="R315" s="58"/>
      <c r="S315" s="103" t="s">
        <v>120</v>
      </c>
    </row>
    <row r="316" ht="36" customHeight="1" spans="1:19">
      <c r="A316" s="20">
        <v>310</v>
      </c>
      <c r="B316" s="54" t="s">
        <v>801</v>
      </c>
      <c r="C316" s="236" t="s">
        <v>113</v>
      </c>
      <c r="D316" s="36" t="s">
        <v>737</v>
      </c>
      <c r="E316" s="58" t="s">
        <v>213</v>
      </c>
      <c r="F316" s="54" t="s">
        <v>802</v>
      </c>
      <c r="G316" s="180">
        <v>254</v>
      </c>
      <c r="H316" s="180">
        <v>254</v>
      </c>
      <c r="I316" s="180"/>
      <c r="J316" s="37"/>
      <c r="K316" s="37"/>
      <c r="L316" s="175" t="s">
        <v>652</v>
      </c>
      <c r="M316" s="151">
        <v>1</v>
      </c>
      <c r="N316" s="152">
        <v>0.0023</v>
      </c>
      <c r="O316" s="55">
        <v>0.0987</v>
      </c>
      <c r="P316" s="49" t="s">
        <v>700</v>
      </c>
      <c r="Q316" s="37" t="s">
        <v>213</v>
      </c>
      <c r="R316" s="58"/>
      <c r="S316" s="103" t="s">
        <v>120</v>
      </c>
    </row>
    <row r="317" ht="36" customHeight="1" spans="1:19">
      <c r="A317" s="20">
        <v>311</v>
      </c>
      <c r="B317" s="54" t="s">
        <v>803</v>
      </c>
      <c r="C317" s="236" t="s">
        <v>113</v>
      </c>
      <c r="D317" s="36" t="s">
        <v>737</v>
      </c>
      <c r="E317" s="58" t="s">
        <v>133</v>
      </c>
      <c r="F317" s="54" t="s">
        <v>804</v>
      </c>
      <c r="G317" s="180">
        <v>92</v>
      </c>
      <c r="H317" s="180">
        <v>92</v>
      </c>
      <c r="I317" s="180"/>
      <c r="J317" s="37"/>
      <c r="K317" s="37"/>
      <c r="L317" s="175" t="s">
        <v>652</v>
      </c>
      <c r="M317" s="211">
        <v>1</v>
      </c>
      <c r="N317" s="212">
        <v>0.0122</v>
      </c>
      <c r="O317" s="212">
        <v>0.0522</v>
      </c>
      <c r="P317" s="49" t="s">
        <v>700</v>
      </c>
      <c r="Q317" s="37" t="s">
        <v>133</v>
      </c>
      <c r="R317" s="58"/>
      <c r="S317" s="103" t="s">
        <v>120</v>
      </c>
    </row>
    <row r="318" ht="36" customHeight="1" spans="1:19">
      <c r="A318" s="20">
        <v>312</v>
      </c>
      <c r="B318" s="54" t="s">
        <v>805</v>
      </c>
      <c r="C318" s="236" t="s">
        <v>113</v>
      </c>
      <c r="D318" s="36" t="s">
        <v>737</v>
      </c>
      <c r="E318" s="58" t="s">
        <v>133</v>
      </c>
      <c r="F318" s="54" t="s">
        <v>806</v>
      </c>
      <c r="G318" s="180">
        <v>21</v>
      </c>
      <c r="H318" s="180">
        <v>21</v>
      </c>
      <c r="I318" s="180"/>
      <c r="J318" s="37"/>
      <c r="K318" s="37"/>
      <c r="L318" s="175" t="s">
        <v>652</v>
      </c>
      <c r="M318" s="211">
        <v>1</v>
      </c>
      <c r="N318" s="212">
        <v>0.0064</v>
      </c>
      <c r="O318" s="212">
        <v>0.0282</v>
      </c>
      <c r="P318" s="49" t="s">
        <v>700</v>
      </c>
      <c r="Q318" s="37" t="s">
        <v>133</v>
      </c>
      <c r="R318" s="58"/>
      <c r="S318" s="103" t="s">
        <v>120</v>
      </c>
    </row>
    <row r="319" ht="36" customHeight="1" spans="1:19">
      <c r="A319" s="20">
        <v>313</v>
      </c>
      <c r="B319" s="54" t="s">
        <v>807</v>
      </c>
      <c r="C319" s="236" t="s">
        <v>113</v>
      </c>
      <c r="D319" s="36" t="s">
        <v>737</v>
      </c>
      <c r="E319" s="58" t="s">
        <v>174</v>
      </c>
      <c r="F319" s="54" t="s">
        <v>808</v>
      </c>
      <c r="G319" s="180">
        <v>25</v>
      </c>
      <c r="H319" s="180">
        <v>25</v>
      </c>
      <c r="I319" s="180"/>
      <c r="J319" s="37"/>
      <c r="K319" s="37"/>
      <c r="L319" s="175" t="s">
        <v>652</v>
      </c>
      <c r="M319" s="211">
        <v>1</v>
      </c>
      <c r="N319" s="212">
        <v>0.0066</v>
      </c>
      <c r="O319" s="212">
        <v>0.0282</v>
      </c>
      <c r="P319" s="49" t="s">
        <v>700</v>
      </c>
      <c r="Q319" s="37" t="s">
        <v>174</v>
      </c>
      <c r="R319" s="58"/>
      <c r="S319" s="103" t="s">
        <v>120</v>
      </c>
    </row>
    <row r="320" ht="40" customHeight="1" spans="1:19">
      <c r="A320" s="20">
        <v>314</v>
      </c>
      <c r="B320" s="62" t="s">
        <v>809</v>
      </c>
      <c r="C320" s="58"/>
      <c r="D320" s="36"/>
      <c r="E320" s="58"/>
      <c r="F320" s="48"/>
      <c r="G320" s="238">
        <f t="shared" ref="G320:I320" si="7">SUM(G321:G353)</f>
        <v>3139.6754</v>
      </c>
      <c r="H320" s="238">
        <f t="shared" si="7"/>
        <v>1383.4899</v>
      </c>
      <c r="I320" s="238">
        <f t="shared" si="7"/>
        <v>1756.1866</v>
      </c>
      <c r="J320" s="37"/>
      <c r="K320" s="37"/>
      <c r="L320" s="210"/>
      <c r="M320" s="211"/>
      <c r="N320" s="242"/>
      <c r="O320" s="242"/>
      <c r="P320" s="58"/>
      <c r="Q320" s="58"/>
      <c r="R320" s="58"/>
      <c r="S320" s="103" t="s">
        <v>120</v>
      </c>
    </row>
    <row r="321" ht="45" customHeight="1" spans="1:19">
      <c r="A321" s="20">
        <v>315</v>
      </c>
      <c r="B321" s="196" t="s">
        <v>810</v>
      </c>
      <c r="C321" s="48" t="s">
        <v>113</v>
      </c>
      <c r="D321" s="36" t="s">
        <v>225</v>
      </c>
      <c r="E321" s="181" t="s">
        <v>151</v>
      </c>
      <c r="F321" s="48" t="s">
        <v>811</v>
      </c>
      <c r="G321" s="197">
        <v>79.9162</v>
      </c>
      <c r="H321" s="197">
        <v>79.9162</v>
      </c>
      <c r="I321" s="197"/>
      <c r="J321" s="37"/>
      <c r="K321" s="37"/>
      <c r="L321" s="210" t="s">
        <v>812</v>
      </c>
      <c r="M321" s="211">
        <v>1</v>
      </c>
      <c r="N321" s="212">
        <v>0.0077</v>
      </c>
      <c r="O321" s="212">
        <v>0.0341</v>
      </c>
      <c r="P321" s="49" t="s">
        <v>269</v>
      </c>
      <c r="Q321" s="37" t="s">
        <v>715</v>
      </c>
      <c r="R321" s="58"/>
      <c r="S321" s="103" t="s">
        <v>120</v>
      </c>
    </row>
    <row r="322" ht="45" customHeight="1" spans="1:19">
      <c r="A322" s="20">
        <v>316</v>
      </c>
      <c r="B322" s="196" t="s">
        <v>813</v>
      </c>
      <c r="C322" s="48" t="s">
        <v>113</v>
      </c>
      <c r="D322" s="36" t="s">
        <v>225</v>
      </c>
      <c r="E322" s="181" t="s">
        <v>151</v>
      </c>
      <c r="F322" s="48" t="s">
        <v>814</v>
      </c>
      <c r="G322" s="197">
        <v>67.3244</v>
      </c>
      <c r="H322" s="197">
        <v>67.3244</v>
      </c>
      <c r="I322" s="197"/>
      <c r="J322" s="37"/>
      <c r="K322" s="37"/>
      <c r="L322" s="210" t="s">
        <v>812</v>
      </c>
      <c r="M322" s="211">
        <v>1</v>
      </c>
      <c r="N322" s="212">
        <v>0.0014</v>
      </c>
      <c r="O322" s="212">
        <v>0.0064</v>
      </c>
      <c r="P322" s="49" t="s">
        <v>269</v>
      </c>
      <c r="Q322" s="37" t="s">
        <v>715</v>
      </c>
      <c r="R322" s="58"/>
      <c r="S322" s="103" t="s">
        <v>120</v>
      </c>
    </row>
    <row r="323" ht="54" customHeight="1" spans="1:19">
      <c r="A323" s="20">
        <v>317</v>
      </c>
      <c r="B323" s="196" t="s">
        <v>815</v>
      </c>
      <c r="C323" s="48" t="s">
        <v>113</v>
      </c>
      <c r="D323" s="36" t="s">
        <v>225</v>
      </c>
      <c r="E323" s="181" t="s">
        <v>151</v>
      </c>
      <c r="F323" s="48" t="s">
        <v>816</v>
      </c>
      <c r="G323" s="197">
        <v>92.2789</v>
      </c>
      <c r="H323" s="197">
        <v>1.28</v>
      </c>
      <c r="I323" s="197">
        <v>91</v>
      </c>
      <c r="J323" s="37"/>
      <c r="K323" s="37"/>
      <c r="L323" s="210" t="s">
        <v>812</v>
      </c>
      <c r="M323" s="211">
        <v>1</v>
      </c>
      <c r="N323" s="212">
        <v>0.0129</v>
      </c>
      <c r="O323" s="212">
        <v>0.0578</v>
      </c>
      <c r="P323" s="49" t="s">
        <v>269</v>
      </c>
      <c r="Q323" s="37" t="s">
        <v>715</v>
      </c>
      <c r="R323" s="58"/>
      <c r="S323" s="103" t="s">
        <v>120</v>
      </c>
    </row>
    <row r="324" ht="54" customHeight="1" spans="1:19">
      <c r="A324" s="20">
        <v>318</v>
      </c>
      <c r="B324" s="196" t="s">
        <v>817</v>
      </c>
      <c r="C324" s="48" t="s">
        <v>113</v>
      </c>
      <c r="D324" s="36" t="s">
        <v>225</v>
      </c>
      <c r="E324" s="181" t="s">
        <v>151</v>
      </c>
      <c r="F324" s="48" t="s">
        <v>818</v>
      </c>
      <c r="G324" s="197">
        <v>88.4933</v>
      </c>
      <c r="H324" s="197">
        <v>88.4933</v>
      </c>
      <c r="I324" s="197"/>
      <c r="J324" s="37"/>
      <c r="K324" s="37"/>
      <c r="L324" s="210" t="s">
        <v>812</v>
      </c>
      <c r="M324" s="211">
        <v>1</v>
      </c>
      <c r="N324" s="212">
        <v>0.0129</v>
      </c>
      <c r="O324" s="212">
        <v>0.0578</v>
      </c>
      <c r="P324" s="49" t="s">
        <v>269</v>
      </c>
      <c r="Q324" s="37" t="s">
        <v>715</v>
      </c>
      <c r="R324" s="58"/>
      <c r="S324" s="103" t="s">
        <v>120</v>
      </c>
    </row>
    <row r="325" ht="55" customHeight="1" spans="1:19">
      <c r="A325" s="20">
        <v>319</v>
      </c>
      <c r="B325" s="196" t="s">
        <v>819</v>
      </c>
      <c r="C325" s="48" t="s">
        <v>113</v>
      </c>
      <c r="D325" s="36" t="s">
        <v>225</v>
      </c>
      <c r="E325" s="181" t="s">
        <v>151</v>
      </c>
      <c r="F325" s="48" t="s">
        <v>820</v>
      </c>
      <c r="G325" s="197">
        <v>86.5945</v>
      </c>
      <c r="H325" s="197">
        <v>86.5945</v>
      </c>
      <c r="I325" s="197"/>
      <c r="J325" s="37"/>
      <c r="K325" s="37"/>
      <c r="L325" s="210" t="s">
        <v>812</v>
      </c>
      <c r="M325" s="211">
        <v>1</v>
      </c>
      <c r="N325" s="212">
        <v>0.0103</v>
      </c>
      <c r="O325" s="212">
        <v>0.0405</v>
      </c>
      <c r="P325" s="49" t="s">
        <v>269</v>
      </c>
      <c r="Q325" s="37" t="s">
        <v>715</v>
      </c>
      <c r="R325" s="58"/>
      <c r="S325" s="103" t="s">
        <v>120</v>
      </c>
    </row>
    <row r="326" ht="61" customHeight="1" spans="1:19">
      <c r="A326" s="20">
        <v>320</v>
      </c>
      <c r="B326" s="196" t="s">
        <v>821</v>
      </c>
      <c r="C326" s="48" t="s">
        <v>113</v>
      </c>
      <c r="D326" s="36" t="s">
        <v>225</v>
      </c>
      <c r="E326" s="181" t="s">
        <v>151</v>
      </c>
      <c r="F326" s="48" t="s">
        <v>822</v>
      </c>
      <c r="G326" s="197">
        <v>140.3229</v>
      </c>
      <c r="H326" s="197">
        <v>140.3229</v>
      </c>
      <c r="I326" s="197"/>
      <c r="J326" s="37"/>
      <c r="K326" s="37"/>
      <c r="L326" s="210" t="s">
        <v>812</v>
      </c>
      <c r="M326" s="211">
        <v>1</v>
      </c>
      <c r="N326" s="212">
        <v>0.0133</v>
      </c>
      <c r="O326" s="212">
        <v>0.0532</v>
      </c>
      <c r="P326" s="49" t="s">
        <v>269</v>
      </c>
      <c r="Q326" s="37" t="s">
        <v>715</v>
      </c>
      <c r="R326" s="58"/>
      <c r="S326" s="103" t="s">
        <v>120</v>
      </c>
    </row>
    <row r="327" ht="45" customHeight="1" spans="1:19">
      <c r="A327" s="20">
        <v>321</v>
      </c>
      <c r="B327" s="196" t="s">
        <v>823</v>
      </c>
      <c r="C327" s="48" t="s">
        <v>113</v>
      </c>
      <c r="D327" s="36" t="s">
        <v>225</v>
      </c>
      <c r="E327" s="181" t="s">
        <v>151</v>
      </c>
      <c r="F327" s="48" t="s">
        <v>824</v>
      </c>
      <c r="G327" s="197">
        <v>66.08</v>
      </c>
      <c r="H327" s="197">
        <v>66.08</v>
      </c>
      <c r="I327" s="197"/>
      <c r="J327" s="37"/>
      <c r="K327" s="37"/>
      <c r="L327" s="210" t="s">
        <v>812</v>
      </c>
      <c r="M327" s="211">
        <v>1</v>
      </c>
      <c r="N327" s="212">
        <v>0.0159</v>
      </c>
      <c r="O327" s="212">
        <v>0.0694</v>
      </c>
      <c r="P327" s="49" t="s">
        <v>269</v>
      </c>
      <c r="Q327" s="37" t="s">
        <v>715</v>
      </c>
      <c r="R327" s="58"/>
      <c r="S327" s="103" t="s">
        <v>120</v>
      </c>
    </row>
    <row r="328" ht="45" customHeight="1" spans="1:19">
      <c r="A328" s="20">
        <v>322</v>
      </c>
      <c r="B328" s="196" t="s">
        <v>825</v>
      </c>
      <c r="C328" s="48" t="s">
        <v>113</v>
      </c>
      <c r="D328" s="36" t="s">
        <v>225</v>
      </c>
      <c r="E328" s="181" t="s">
        <v>151</v>
      </c>
      <c r="F328" s="48" t="s">
        <v>826</v>
      </c>
      <c r="G328" s="197">
        <v>86.9364</v>
      </c>
      <c r="H328" s="197">
        <v>86.9364</v>
      </c>
      <c r="I328" s="197"/>
      <c r="J328" s="37"/>
      <c r="K328" s="37"/>
      <c r="L328" s="210" t="s">
        <v>812</v>
      </c>
      <c r="M328" s="211">
        <v>1</v>
      </c>
      <c r="N328" s="212">
        <v>0.0159</v>
      </c>
      <c r="O328" s="212">
        <v>0.0694</v>
      </c>
      <c r="P328" s="49" t="s">
        <v>269</v>
      </c>
      <c r="Q328" s="37" t="s">
        <v>715</v>
      </c>
      <c r="R328" s="58"/>
      <c r="S328" s="103" t="s">
        <v>120</v>
      </c>
    </row>
    <row r="329" ht="45" customHeight="1" spans="1:19">
      <c r="A329" s="20">
        <v>323</v>
      </c>
      <c r="B329" s="196" t="s">
        <v>827</v>
      </c>
      <c r="C329" s="48" t="s">
        <v>113</v>
      </c>
      <c r="D329" s="36" t="s">
        <v>225</v>
      </c>
      <c r="E329" s="181" t="s">
        <v>151</v>
      </c>
      <c r="F329" s="48" t="s">
        <v>828</v>
      </c>
      <c r="G329" s="197">
        <v>29.4428</v>
      </c>
      <c r="H329" s="197">
        <v>29.4428</v>
      </c>
      <c r="I329" s="197"/>
      <c r="J329" s="37"/>
      <c r="K329" s="37"/>
      <c r="L329" s="210" t="s">
        <v>812</v>
      </c>
      <c r="M329" s="211">
        <v>1</v>
      </c>
      <c r="N329" s="212">
        <v>0.0159</v>
      </c>
      <c r="O329" s="212">
        <v>0.0694</v>
      </c>
      <c r="P329" s="49" t="s">
        <v>269</v>
      </c>
      <c r="Q329" s="37" t="s">
        <v>715</v>
      </c>
      <c r="R329" s="58"/>
      <c r="S329" s="103" t="s">
        <v>120</v>
      </c>
    </row>
    <row r="330" ht="63" customHeight="1" spans="1:19">
      <c r="A330" s="20">
        <v>324</v>
      </c>
      <c r="B330" s="196" t="s">
        <v>829</v>
      </c>
      <c r="C330" s="48" t="s">
        <v>113</v>
      </c>
      <c r="D330" s="36" t="s">
        <v>225</v>
      </c>
      <c r="E330" s="181" t="s">
        <v>151</v>
      </c>
      <c r="F330" s="48" t="s">
        <v>830</v>
      </c>
      <c r="G330" s="197">
        <v>237.9883</v>
      </c>
      <c r="H330" s="197">
        <v>237.9883</v>
      </c>
      <c r="I330" s="197"/>
      <c r="J330" s="37"/>
      <c r="K330" s="37"/>
      <c r="L330" s="210" t="s">
        <v>812</v>
      </c>
      <c r="M330" s="211">
        <v>1</v>
      </c>
      <c r="N330" s="212">
        <v>0.0103</v>
      </c>
      <c r="O330" s="212">
        <v>0.0405</v>
      </c>
      <c r="P330" s="49" t="s">
        <v>269</v>
      </c>
      <c r="Q330" s="37" t="s">
        <v>715</v>
      </c>
      <c r="R330" s="58"/>
      <c r="S330" s="103" t="s">
        <v>120</v>
      </c>
    </row>
    <row r="331" ht="45" customHeight="1" spans="1:19">
      <c r="A331" s="20">
        <v>325</v>
      </c>
      <c r="B331" s="196" t="s">
        <v>831</v>
      </c>
      <c r="C331" s="48" t="s">
        <v>113</v>
      </c>
      <c r="D331" s="36" t="s">
        <v>225</v>
      </c>
      <c r="E331" s="181" t="s">
        <v>151</v>
      </c>
      <c r="F331" s="48" t="s">
        <v>832</v>
      </c>
      <c r="G331" s="197">
        <v>176.5832</v>
      </c>
      <c r="H331" s="197">
        <v>176.5832</v>
      </c>
      <c r="I331" s="197"/>
      <c r="J331" s="37"/>
      <c r="K331" s="37"/>
      <c r="L331" s="210" t="s">
        <v>812</v>
      </c>
      <c r="M331" s="211">
        <v>1</v>
      </c>
      <c r="N331" s="212">
        <v>0.0103</v>
      </c>
      <c r="O331" s="212">
        <v>0.0405</v>
      </c>
      <c r="P331" s="49" t="s">
        <v>269</v>
      </c>
      <c r="Q331" s="37" t="s">
        <v>715</v>
      </c>
      <c r="R331" s="58"/>
      <c r="S331" s="103" t="s">
        <v>120</v>
      </c>
    </row>
    <row r="332" ht="45" customHeight="1" spans="1:19">
      <c r="A332" s="20">
        <v>326</v>
      </c>
      <c r="B332" s="196" t="s">
        <v>833</v>
      </c>
      <c r="C332" s="48" t="s">
        <v>113</v>
      </c>
      <c r="D332" s="36" t="s">
        <v>225</v>
      </c>
      <c r="E332" s="181" t="s">
        <v>151</v>
      </c>
      <c r="F332" s="48" t="s">
        <v>834</v>
      </c>
      <c r="G332" s="197">
        <v>40.0597</v>
      </c>
      <c r="H332" s="197">
        <v>40.0597</v>
      </c>
      <c r="I332" s="197"/>
      <c r="J332" s="37"/>
      <c r="K332" s="37"/>
      <c r="L332" s="210" t="s">
        <v>812</v>
      </c>
      <c r="M332" s="211">
        <v>1</v>
      </c>
      <c r="N332" s="212">
        <v>0.0087</v>
      </c>
      <c r="O332" s="212">
        <v>0.0333</v>
      </c>
      <c r="P332" s="49" t="s">
        <v>269</v>
      </c>
      <c r="Q332" s="37" t="s">
        <v>715</v>
      </c>
      <c r="R332" s="58"/>
      <c r="S332" s="103" t="s">
        <v>120</v>
      </c>
    </row>
    <row r="333" ht="45" customHeight="1" spans="1:19">
      <c r="A333" s="20">
        <v>327</v>
      </c>
      <c r="B333" s="196" t="s">
        <v>835</v>
      </c>
      <c r="C333" s="48" t="s">
        <v>113</v>
      </c>
      <c r="D333" s="36" t="s">
        <v>225</v>
      </c>
      <c r="E333" s="181" t="s">
        <v>151</v>
      </c>
      <c r="F333" s="48" t="s">
        <v>836</v>
      </c>
      <c r="G333" s="197">
        <v>44.4507</v>
      </c>
      <c r="H333" s="197">
        <v>44.4507</v>
      </c>
      <c r="I333" s="197"/>
      <c r="J333" s="37"/>
      <c r="K333" s="37"/>
      <c r="L333" s="210" t="s">
        <v>812</v>
      </c>
      <c r="M333" s="211">
        <v>1</v>
      </c>
      <c r="N333" s="212">
        <v>0.0129</v>
      </c>
      <c r="O333" s="212">
        <v>0.0578</v>
      </c>
      <c r="P333" s="49" t="s">
        <v>269</v>
      </c>
      <c r="Q333" s="37" t="s">
        <v>715</v>
      </c>
      <c r="R333" s="58"/>
      <c r="S333" s="103" t="s">
        <v>120</v>
      </c>
    </row>
    <row r="334" ht="45" customHeight="1" spans="1:19">
      <c r="A334" s="20">
        <v>328</v>
      </c>
      <c r="B334" s="196" t="s">
        <v>837</v>
      </c>
      <c r="C334" s="48" t="s">
        <v>113</v>
      </c>
      <c r="D334" s="36" t="s">
        <v>225</v>
      </c>
      <c r="E334" s="181" t="s">
        <v>151</v>
      </c>
      <c r="F334" s="48" t="s">
        <v>838</v>
      </c>
      <c r="G334" s="197">
        <v>31.5286</v>
      </c>
      <c r="H334" s="197">
        <v>31.5286</v>
      </c>
      <c r="I334" s="197"/>
      <c r="J334" s="37"/>
      <c r="K334" s="37"/>
      <c r="L334" s="210" t="s">
        <v>812</v>
      </c>
      <c r="M334" s="211">
        <v>1</v>
      </c>
      <c r="N334" s="212">
        <v>0.0071</v>
      </c>
      <c r="O334" s="212">
        <v>0.03</v>
      </c>
      <c r="P334" s="49" t="s">
        <v>269</v>
      </c>
      <c r="Q334" s="37" t="s">
        <v>715</v>
      </c>
      <c r="R334" s="58"/>
      <c r="S334" s="103" t="s">
        <v>120</v>
      </c>
    </row>
    <row r="335" ht="45" customHeight="1" spans="1:19">
      <c r="A335" s="20">
        <v>329</v>
      </c>
      <c r="B335" s="196" t="s">
        <v>839</v>
      </c>
      <c r="C335" s="48" t="s">
        <v>113</v>
      </c>
      <c r="D335" s="36" t="s">
        <v>225</v>
      </c>
      <c r="E335" s="181" t="s">
        <v>115</v>
      </c>
      <c r="F335" s="48" t="s">
        <v>840</v>
      </c>
      <c r="G335" s="197">
        <v>52.2381</v>
      </c>
      <c r="H335" s="197">
        <v>52.2381</v>
      </c>
      <c r="I335" s="197"/>
      <c r="J335" s="37"/>
      <c r="K335" s="37"/>
      <c r="L335" s="210" t="s">
        <v>812</v>
      </c>
      <c r="M335" s="211">
        <v>1</v>
      </c>
      <c r="N335" s="212">
        <v>0.0159</v>
      </c>
      <c r="O335" s="212">
        <v>0.0694</v>
      </c>
      <c r="P335" s="49" t="s">
        <v>269</v>
      </c>
      <c r="Q335" s="37" t="s">
        <v>715</v>
      </c>
      <c r="R335" s="58"/>
      <c r="S335" s="103" t="s">
        <v>120</v>
      </c>
    </row>
    <row r="336" ht="45" customHeight="1" spans="1:19">
      <c r="A336" s="20">
        <v>330</v>
      </c>
      <c r="B336" s="121" t="s">
        <v>841</v>
      </c>
      <c r="C336" s="126" t="s">
        <v>113</v>
      </c>
      <c r="D336" s="36" t="s">
        <v>121</v>
      </c>
      <c r="E336" s="181" t="s">
        <v>115</v>
      </c>
      <c r="F336" s="119" t="s">
        <v>842</v>
      </c>
      <c r="G336" s="146">
        <v>17.961</v>
      </c>
      <c r="H336" s="243"/>
      <c r="I336" s="146">
        <v>17.961</v>
      </c>
      <c r="J336" s="146"/>
      <c r="K336" s="146"/>
      <c r="L336" s="119" t="s">
        <v>843</v>
      </c>
      <c r="M336" s="92">
        <v>1</v>
      </c>
      <c r="N336" s="93">
        <v>0.0314</v>
      </c>
      <c r="O336" s="93">
        <v>0.1256</v>
      </c>
      <c r="P336" s="118" t="s">
        <v>269</v>
      </c>
      <c r="Q336" s="118" t="s">
        <v>119</v>
      </c>
      <c r="R336" s="153"/>
      <c r="S336" s="103" t="s">
        <v>120</v>
      </c>
    </row>
    <row r="337" ht="45" customHeight="1" spans="1:19">
      <c r="A337" s="20">
        <v>331</v>
      </c>
      <c r="B337" s="121" t="s">
        <v>844</v>
      </c>
      <c r="C337" s="126" t="s">
        <v>113</v>
      </c>
      <c r="D337" s="36" t="s">
        <v>121</v>
      </c>
      <c r="E337" s="181" t="s">
        <v>151</v>
      </c>
      <c r="F337" s="119" t="s">
        <v>845</v>
      </c>
      <c r="G337" s="146">
        <v>24.2137</v>
      </c>
      <c r="H337" s="243"/>
      <c r="I337" s="146">
        <v>24.2137</v>
      </c>
      <c r="J337" s="146"/>
      <c r="K337" s="146"/>
      <c r="L337" s="119" t="s">
        <v>843</v>
      </c>
      <c r="M337" s="92">
        <v>1</v>
      </c>
      <c r="N337" s="93">
        <v>0.0161</v>
      </c>
      <c r="O337" s="93">
        <v>0.0644</v>
      </c>
      <c r="P337" s="118" t="s">
        <v>269</v>
      </c>
      <c r="Q337" s="118" t="s">
        <v>119</v>
      </c>
      <c r="R337" s="153"/>
      <c r="S337" s="103" t="s">
        <v>120</v>
      </c>
    </row>
    <row r="338" ht="45" customHeight="1" spans="1:19">
      <c r="A338" s="20">
        <v>332</v>
      </c>
      <c r="B338" s="121" t="s">
        <v>846</v>
      </c>
      <c r="C338" s="126" t="s">
        <v>113</v>
      </c>
      <c r="D338" s="36" t="s">
        <v>121</v>
      </c>
      <c r="E338" s="181" t="s">
        <v>115</v>
      </c>
      <c r="F338" s="119" t="s">
        <v>847</v>
      </c>
      <c r="G338" s="146">
        <v>47.5463</v>
      </c>
      <c r="H338" s="243"/>
      <c r="I338" s="146">
        <v>47.5463</v>
      </c>
      <c r="J338" s="146"/>
      <c r="K338" s="146"/>
      <c r="L338" s="119" t="s">
        <v>843</v>
      </c>
      <c r="M338" s="92">
        <v>1</v>
      </c>
      <c r="N338" s="93">
        <v>0.0291</v>
      </c>
      <c r="O338" s="93">
        <v>0.1164</v>
      </c>
      <c r="P338" s="118" t="s">
        <v>269</v>
      </c>
      <c r="Q338" s="118" t="s">
        <v>119</v>
      </c>
      <c r="R338" s="153"/>
      <c r="S338" s="103" t="s">
        <v>120</v>
      </c>
    </row>
    <row r="339" ht="45" customHeight="1" spans="1:19">
      <c r="A339" s="20">
        <v>333</v>
      </c>
      <c r="B339" s="121" t="s">
        <v>848</v>
      </c>
      <c r="C339" s="126" t="s">
        <v>113</v>
      </c>
      <c r="D339" s="36" t="s">
        <v>121</v>
      </c>
      <c r="E339" s="181" t="s">
        <v>151</v>
      </c>
      <c r="F339" s="233" t="s">
        <v>849</v>
      </c>
      <c r="G339" s="123">
        <v>128.2934</v>
      </c>
      <c r="H339" s="243"/>
      <c r="I339" s="123">
        <v>128.2934</v>
      </c>
      <c r="J339" s="123"/>
      <c r="K339" s="123"/>
      <c r="L339" s="119" t="s">
        <v>843</v>
      </c>
      <c r="M339" s="92">
        <v>1</v>
      </c>
      <c r="N339" s="93">
        <v>0.002</v>
      </c>
      <c r="O339" s="93">
        <v>0.008</v>
      </c>
      <c r="P339" s="118" t="s">
        <v>269</v>
      </c>
      <c r="Q339" s="118" t="s">
        <v>119</v>
      </c>
      <c r="R339" s="153"/>
      <c r="S339" s="103" t="s">
        <v>120</v>
      </c>
    </row>
    <row r="340" ht="45" customHeight="1" spans="1:19">
      <c r="A340" s="20">
        <v>334</v>
      </c>
      <c r="B340" s="121" t="s">
        <v>850</v>
      </c>
      <c r="C340" s="126" t="s">
        <v>113</v>
      </c>
      <c r="D340" s="36" t="s">
        <v>121</v>
      </c>
      <c r="E340" s="181" t="s">
        <v>151</v>
      </c>
      <c r="F340" s="233" t="s">
        <v>851</v>
      </c>
      <c r="G340" s="123">
        <v>80.0567</v>
      </c>
      <c r="H340" s="243"/>
      <c r="I340" s="123">
        <v>80.0567</v>
      </c>
      <c r="J340" s="123"/>
      <c r="K340" s="123"/>
      <c r="L340" s="119" t="s">
        <v>843</v>
      </c>
      <c r="M340" s="92">
        <v>1</v>
      </c>
      <c r="N340" s="93">
        <v>0.0159</v>
      </c>
      <c r="O340" s="93">
        <v>0.0636</v>
      </c>
      <c r="P340" s="118" t="s">
        <v>269</v>
      </c>
      <c r="Q340" s="118" t="s">
        <v>119</v>
      </c>
      <c r="R340" s="153"/>
      <c r="S340" s="103" t="s">
        <v>120</v>
      </c>
    </row>
    <row r="341" ht="45" customHeight="1" spans="1:19">
      <c r="A341" s="20">
        <v>335</v>
      </c>
      <c r="B341" s="244" t="s">
        <v>852</v>
      </c>
      <c r="C341" s="126" t="s">
        <v>113</v>
      </c>
      <c r="D341" s="36" t="s">
        <v>121</v>
      </c>
      <c r="E341" s="181" t="s">
        <v>151</v>
      </c>
      <c r="F341" s="233" t="s">
        <v>853</v>
      </c>
      <c r="G341" s="123">
        <v>171.1935</v>
      </c>
      <c r="H341" s="243"/>
      <c r="I341" s="123">
        <v>171.1935</v>
      </c>
      <c r="J341" s="123"/>
      <c r="K341" s="123"/>
      <c r="L341" s="119" t="s">
        <v>843</v>
      </c>
      <c r="M341" s="92">
        <v>1</v>
      </c>
      <c r="N341" s="93">
        <v>0.0052</v>
      </c>
      <c r="O341" s="93">
        <v>0.0208</v>
      </c>
      <c r="P341" s="118" t="s">
        <v>269</v>
      </c>
      <c r="Q341" s="118" t="s">
        <v>119</v>
      </c>
      <c r="R341" s="153"/>
      <c r="S341" s="103" t="s">
        <v>120</v>
      </c>
    </row>
    <row r="342" ht="45" customHeight="1" spans="1:19">
      <c r="A342" s="20">
        <v>336</v>
      </c>
      <c r="B342" s="119" t="s">
        <v>854</v>
      </c>
      <c r="C342" s="126" t="s">
        <v>113</v>
      </c>
      <c r="D342" s="36" t="s">
        <v>121</v>
      </c>
      <c r="E342" s="181" t="s">
        <v>115</v>
      </c>
      <c r="F342" s="119" t="s">
        <v>855</v>
      </c>
      <c r="G342" s="123">
        <v>61.2039</v>
      </c>
      <c r="H342" s="243"/>
      <c r="I342" s="123">
        <v>61.2039</v>
      </c>
      <c r="J342" s="123"/>
      <c r="K342" s="123"/>
      <c r="L342" s="119" t="s">
        <v>843</v>
      </c>
      <c r="M342" s="92">
        <v>1</v>
      </c>
      <c r="N342" s="93">
        <v>0.0249</v>
      </c>
      <c r="O342" s="93">
        <v>0.0996</v>
      </c>
      <c r="P342" s="118" t="s">
        <v>269</v>
      </c>
      <c r="Q342" s="118" t="s">
        <v>119</v>
      </c>
      <c r="R342" s="153"/>
      <c r="S342" s="103" t="s">
        <v>120</v>
      </c>
    </row>
    <row r="343" ht="45" customHeight="1" spans="1:19">
      <c r="A343" s="20">
        <v>337</v>
      </c>
      <c r="B343" s="119" t="s">
        <v>856</v>
      </c>
      <c r="C343" s="126" t="s">
        <v>113</v>
      </c>
      <c r="D343" s="36" t="s">
        <v>121</v>
      </c>
      <c r="E343" s="181" t="s">
        <v>115</v>
      </c>
      <c r="F343" s="119" t="s">
        <v>857</v>
      </c>
      <c r="G343" s="123">
        <v>172.302</v>
      </c>
      <c r="H343" s="243"/>
      <c r="I343" s="123">
        <v>172.302</v>
      </c>
      <c r="J343" s="123"/>
      <c r="K343" s="123"/>
      <c r="L343" s="119" t="s">
        <v>843</v>
      </c>
      <c r="M343" s="92">
        <v>1</v>
      </c>
      <c r="N343" s="93">
        <v>0.0175</v>
      </c>
      <c r="O343" s="93">
        <v>0.07</v>
      </c>
      <c r="P343" s="118" t="s">
        <v>269</v>
      </c>
      <c r="Q343" s="118" t="s">
        <v>119</v>
      </c>
      <c r="R343" s="153"/>
      <c r="S343" s="103" t="s">
        <v>120</v>
      </c>
    </row>
    <row r="344" ht="45" customHeight="1" spans="1:19">
      <c r="A344" s="20">
        <v>338</v>
      </c>
      <c r="B344" s="121" t="s">
        <v>858</v>
      </c>
      <c r="C344" s="126" t="s">
        <v>113</v>
      </c>
      <c r="D344" s="36" t="s">
        <v>121</v>
      </c>
      <c r="E344" s="181" t="s">
        <v>115</v>
      </c>
      <c r="F344" s="119" t="s">
        <v>859</v>
      </c>
      <c r="G344" s="146">
        <v>44.7113</v>
      </c>
      <c r="H344" s="245"/>
      <c r="I344" s="146">
        <v>44.7113</v>
      </c>
      <c r="J344" s="146"/>
      <c r="K344" s="146"/>
      <c r="L344" s="119" t="s">
        <v>843</v>
      </c>
      <c r="M344" s="92">
        <v>1</v>
      </c>
      <c r="N344" s="93">
        <v>0.0178</v>
      </c>
      <c r="O344" s="93">
        <v>0.0712</v>
      </c>
      <c r="P344" s="118" t="s">
        <v>269</v>
      </c>
      <c r="Q344" s="118" t="s">
        <v>119</v>
      </c>
      <c r="R344" s="153"/>
      <c r="S344" s="103" t="s">
        <v>120</v>
      </c>
    </row>
    <row r="345" ht="45" customHeight="1" spans="1:19">
      <c r="A345" s="20">
        <v>339</v>
      </c>
      <c r="B345" s="121" t="s">
        <v>860</v>
      </c>
      <c r="C345" s="126" t="s">
        <v>113</v>
      </c>
      <c r="D345" s="36" t="s">
        <v>121</v>
      </c>
      <c r="E345" s="181" t="s">
        <v>115</v>
      </c>
      <c r="F345" s="119" t="s">
        <v>861</v>
      </c>
      <c r="G345" s="146">
        <v>341.6642</v>
      </c>
      <c r="H345" s="246"/>
      <c r="I345" s="146">
        <v>341.6642</v>
      </c>
      <c r="J345" s="146"/>
      <c r="K345" s="146"/>
      <c r="L345" s="119" t="s">
        <v>843</v>
      </c>
      <c r="M345" s="92">
        <v>1</v>
      </c>
      <c r="N345" s="93">
        <v>0.0175</v>
      </c>
      <c r="O345" s="93">
        <v>0.07</v>
      </c>
      <c r="P345" s="118" t="s">
        <v>269</v>
      </c>
      <c r="Q345" s="118" t="s">
        <v>119</v>
      </c>
      <c r="R345" s="153"/>
      <c r="S345" s="103" t="s">
        <v>120</v>
      </c>
    </row>
    <row r="346" ht="45" customHeight="1" spans="1:19">
      <c r="A346" s="20">
        <v>340</v>
      </c>
      <c r="B346" s="121" t="s">
        <v>862</v>
      </c>
      <c r="C346" s="126" t="s">
        <v>113</v>
      </c>
      <c r="D346" s="36" t="s">
        <v>121</v>
      </c>
      <c r="E346" s="181" t="s">
        <v>145</v>
      </c>
      <c r="F346" s="119" t="s">
        <v>863</v>
      </c>
      <c r="G346" s="146">
        <v>110.0714</v>
      </c>
      <c r="H346" s="246"/>
      <c r="I346" s="146">
        <v>110.0714</v>
      </c>
      <c r="J346" s="146"/>
      <c r="K346" s="146"/>
      <c r="L346" s="119" t="s">
        <v>843</v>
      </c>
      <c r="M346" s="92">
        <v>1</v>
      </c>
      <c r="N346" s="93">
        <v>0.0157</v>
      </c>
      <c r="O346" s="93">
        <v>0.0628</v>
      </c>
      <c r="P346" s="118" t="s">
        <v>269</v>
      </c>
      <c r="Q346" s="118" t="s">
        <v>119</v>
      </c>
      <c r="R346" s="153"/>
      <c r="S346" s="103" t="s">
        <v>120</v>
      </c>
    </row>
    <row r="347" ht="45" customHeight="1" spans="1:19">
      <c r="A347" s="20">
        <v>341</v>
      </c>
      <c r="B347" s="121" t="s">
        <v>864</v>
      </c>
      <c r="C347" s="126" t="s">
        <v>113</v>
      </c>
      <c r="D347" s="36" t="s">
        <v>121</v>
      </c>
      <c r="E347" s="181" t="s">
        <v>115</v>
      </c>
      <c r="F347" s="119" t="s">
        <v>865</v>
      </c>
      <c r="G347" s="146">
        <v>81.2614</v>
      </c>
      <c r="H347" s="246"/>
      <c r="I347" s="146">
        <v>81.2614</v>
      </c>
      <c r="J347" s="146"/>
      <c r="K347" s="146"/>
      <c r="L347" s="119" t="s">
        <v>843</v>
      </c>
      <c r="M347" s="92">
        <v>1</v>
      </c>
      <c r="N347" s="93">
        <v>0.0314</v>
      </c>
      <c r="O347" s="93">
        <v>0.1256</v>
      </c>
      <c r="P347" s="118" t="s">
        <v>269</v>
      </c>
      <c r="Q347" s="118" t="s">
        <v>119</v>
      </c>
      <c r="R347" s="153"/>
      <c r="S347" s="103" t="s">
        <v>120</v>
      </c>
    </row>
    <row r="348" ht="45" customHeight="1" spans="1:19">
      <c r="A348" s="20">
        <v>342</v>
      </c>
      <c r="B348" s="121" t="s">
        <v>866</v>
      </c>
      <c r="C348" s="126" t="s">
        <v>113</v>
      </c>
      <c r="D348" s="36" t="s">
        <v>121</v>
      </c>
      <c r="E348" s="181" t="s">
        <v>145</v>
      </c>
      <c r="F348" s="119" t="s">
        <v>867</v>
      </c>
      <c r="G348" s="146">
        <v>316.0013</v>
      </c>
      <c r="H348" s="246"/>
      <c r="I348" s="146">
        <v>316.0013</v>
      </c>
      <c r="J348" s="146"/>
      <c r="K348" s="146"/>
      <c r="L348" s="119" t="s">
        <v>843</v>
      </c>
      <c r="M348" s="92">
        <v>1</v>
      </c>
      <c r="N348" s="93">
        <v>0.0178</v>
      </c>
      <c r="O348" s="93">
        <v>0.0712</v>
      </c>
      <c r="P348" s="118" t="s">
        <v>269</v>
      </c>
      <c r="Q348" s="118" t="s">
        <v>119</v>
      </c>
      <c r="R348" s="153"/>
      <c r="S348" s="103" t="s">
        <v>120</v>
      </c>
    </row>
    <row r="349" s="1" customFormat="1" ht="45" customHeight="1" spans="1:19">
      <c r="A349" s="20">
        <v>343</v>
      </c>
      <c r="B349" s="121" t="s">
        <v>868</v>
      </c>
      <c r="C349" s="126" t="s">
        <v>113</v>
      </c>
      <c r="D349" s="216" t="s">
        <v>121</v>
      </c>
      <c r="E349" s="146" t="s">
        <v>137</v>
      </c>
      <c r="F349" s="119" t="s">
        <v>869</v>
      </c>
      <c r="G349" s="146">
        <v>68.7065</v>
      </c>
      <c r="H349" s="246"/>
      <c r="I349" s="146">
        <v>68.7065</v>
      </c>
      <c r="J349" s="146"/>
      <c r="K349" s="146"/>
      <c r="L349" s="119" t="s">
        <v>843</v>
      </c>
      <c r="M349" s="92">
        <v>1</v>
      </c>
      <c r="N349" s="93">
        <v>0.0296</v>
      </c>
      <c r="O349" s="93">
        <v>0.1184</v>
      </c>
      <c r="P349" s="118" t="s">
        <v>269</v>
      </c>
      <c r="Q349" s="118" t="s">
        <v>119</v>
      </c>
      <c r="R349" s="153"/>
      <c r="S349" s="103" t="s">
        <v>120</v>
      </c>
    </row>
    <row r="350" ht="45" customHeight="1" spans="1:19">
      <c r="A350" s="20">
        <v>344</v>
      </c>
      <c r="B350" s="119" t="s">
        <v>870</v>
      </c>
      <c r="C350" s="126" t="s">
        <v>113</v>
      </c>
      <c r="D350" s="36" t="s">
        <v>121</v>
      </c>
      <c r="E350" s="181" t="s">
        <v>115</v>
      </c>
      <c r="F350" s="119" t="s">
        <v>871</v>
      </c>
      <c r="G350" s="123">
        <v>22.3057</v>
      </c>
      <c r="H350" s="123">
        <v>22.3057</v>
      </c>
      <c r="I350" s="144"/>
      <c r="J350" s="144"/>
      <c r="K350" s="144"/>
      <c r="L350" s="119" t="s">
        <v>812</v>
      </c>
      <c r="M350" s="92">
        <v>1</v>
      </c>
      <c r="N350" s="93">
        <v>0.0291</v>
      </c>
      <c r="O350" s="93">
        <v>0.1164</v>
      </c>
      <c r="P350" s="146" t="s">
        <v>269</v>
      </c>
      <c r="Q350" s="126" t="s">
        <v>115</v>
      </c>
      <c r="R350" s="153"/>
      <c r="S350" s="103" t="s">
        <v>120</v>
      </c>
    </row>
    <row r="351" ht="45" customHeight="1" spans="1:19">
      <c r="A351" s="20">
        <v>345</v>
      </c>
      <c r="B351" s="119" t="s">
        <v>872</v>
      </c>
      <c r="C351" s="126" t="s">
        <v>113</v>
      </c>
      <c r="D351" s="36" t="s">
        <v>121</v>
      </c>
      <c r="E351" s="181" t="s">
        <v>213</v>
      </c>
      <c r="F351" s="119" t="s">
        <v>873</v>
      </c>
      <c r="G351" s="146">
        <v>61.8992</v>
      </c>
      <c r="H351" s="146">
        <v>61.8992</v>
      </c>
      <c r="I351" s="144"/>
      <c r="J351" s="144"/>
      <c r="K351" s="144"/>
      <c r="L351" s="119" t="s">
        <v>812</v>
      </c>
      <c r="M351" s="92">
        <v>1</v>
      </c>
      <c r="N351" s="93">
        <v>0.0287</v>
      </c>
      <c r="O351" s="93">
        <v>0.1148</v>
      </c>
      <c r="P351" s="146" t="s">
        <v>269</v>
      </c>
      <c r="Q351" s="126" t="s">
        <v>213</v>
      </c>
      <c r="R351" s="153"/>
      <c r="S351" s="103" t="s">
        <v>120</v>
      </c>
    </row>
    <row r="352" ht="45" customHeight="1" spans="1:19">
      <c r="A352" s="20">
        <v>346</v>
      </c>
      <c r="B352" s="119" t="s">
        <v>874</v>
      </c>
      <c r="C352" s="118" t="s">
        <v>646</v>
      </c>
      <c r="D352" s="36" t="s">
        <v>121</v>
      </c>
      <c r="E352" s="181" t="s">
        <v>151</v>
      </c>
      <c r="F352" s="119" t="s">
        <v>875</v>
      </c>
      <c r="G352" s="146">
        <v>19.4</v>
      </c>
      <c r="H352" s="146">
        <v>19.4</v>
      </c>
      <c r="I352" s="144"/>
      <c r="J352" s="144"/>
      <c r="K352" s="144"/>
      <c r="L352" s="119" t="s">
        <v>812</v>
      </c>
      <c r="M352" s="92">
        <v>1</v>
      </c>
      <c r="N352" s="93">
        <v>0.0316</v>
      </c>
      <c r="O352" s="93">
        <v>0.1264</v>
      </c>
      <c r="P352" s="146" t="s">
        <v>269</v>
      </c>
      <c r="Q352" s="126" t="s">
        <v>151</v>
      </c>
      <c r="R352" s="153"/>
      <c r="S352" s="103" t="s">
        <v>120</v>
      </c>
    </row>
    <row r="353" ht="45" customHeight="1" spans="1:19">
      <c r="A353" s="20">
        <v>347</v>
      </c>
      <c r="B353" s="119" t="s">
        <v>862</v>
      </c>
      <c r="C353" s="126" t="s">
        <v>646</v>
      </c>
      <c r="D353" s="36" t="s">
        <v>121</v>
      </c>
      <c r="E353" s="181" t="s">
        <v>145</v>
      </c>
      <c r="F353" s="119" t="s">
        <v>876</v>
      </c>
      <c r="G353" s="146">
        <v>50.6459</v>
      </c>
      <c r="H353" s="146">
        <v>50.6459</v>
      </c>
      <c r="I353" s="144"/>
      <c r="J353" s="144"/>
      <c r="K353" s="144"/>
      <c r="L353" s="119" t="s">
        <v>652</v>
      </c>
      <c r="M353" s="92">
        <v>1</v>
      </c>
      <c r="N353" s="93">
        <v>0.0157</v>
      </c>
      <c r="O353" s="93">
        <v>0.0628</v>
      </c>
      <c r="P353" s="118" t="s">
        <v>269</v>
      </c>
      <c r="Q353" s="118" t="s">
        <v>145</v>
      </c>
      <c r="R353" s="153"/>
      <c r="S353" s="103" t="s">
        <v>120</v>
      </c>
    </row>
    <row r="354" ht="38" customHeight="1" spans="1:19">
      <c r="A354" s="20">
        <v>348</v>
      </c>
      <c r="B354" s="124" t="s">
        <v>877</v>
      </c>
      <c r="C354" s="126"/>
      <c r="D354" s="247"/>
      <c r="E354" s="118"/>
      <c r="F354" s="119"/>
      <c r="G354" s="248">
        <f>SUM(G355:G372)</f>
        <v>899.0809</v>
      </c>
      <c r="H354" s="248">
        <f>SUM(H355:H372)</f>
        <v>595.4593</v>
      </c>
      <c r="I354" s="248">
        <f>SUM(I355:I372)</f>
        <v>303.6216</v>
      </c>
      <c r="J354" s="146"/>
      <c r="K354" s="146"/>
      <c r="L354" s="119"/>
      <c r="M354" s="92"/>
      <c r="N354" s="93"/>
      <c r="O354" s="93"/>
      <c r="P354" s="118"/>
      <c r="Q354" s="118"/>
      <c r="R354" s="153"/>
      <c r="S354" s="103" t="s">
        <v>120</v>
      </c>
    </row>
    <row r="355" ht="36" spans="1:19">
      <c r="A355" s="20">
        <v>349</v>
      </c>
      <c r="B355" s="121" t="s">
        <v>878</v>
      </c>
      <c r="C355" s="126" t="s">
        <v>113</v>
      </c>
      <c r="D355" s="36" t="s">
        <v>121</v>
      </c>
      <c r="E355" s="118" t="s">
        <v>279</v>
      </c>
      <c r="F355" s="230" t="s">
        <v>879</v>
      </c>
      <c r="G355" s="146">
        <v>52.9198</v>
      </c>
      <c r="H355" s="246"/>
      <c r="I355" s="146">
        <v>52.9198</v>
      </c>
      <c r="J355" s="146"/>
      <c r="K355" s="146"/>
      <c r="L355" s="119" t="s">
        <v>843</v>
      </c>
      <c r="M355" s="92">
        <v>1</v>
      </c>
      <c r="N355" s="93">
        <v>0.0076</v>
      </c>
      <c r="O355" s="93">
        <v>0.0326</v>
      </c>
      <c r="P355" s="118" t="s">
        <v>269</v>
      </c>
      <c r="Q355" s="118" t="s">
        <v>119</v>
      </c>
      <c r="R355" s="153"/>
      <c r="S355" s="103" t="s">
        <v>120</v>
      </c>
    </row>
    <row r="356" ht="36" spans="1:19">
      <c r="A356" s="20">
        <v>350</v>
      </c>
      <c r="B356" s="121" t="s">
        <v>880</v>
      </c>
      <c r="C356" s="126" t="s">
        <v>113</v>
      </c>
      <c r="D356" s="36" t="s">
        <v>121</v>
      </c>
      <c r="E356" s="118" t="s">
        <v>151</v>
      </c>
      <c r="F356" s="230" t="s">
        <v>881</v>
      </c>
      <c r="G356" s="146">
        <v>51.8271</v>
      </c>
      <c r="H356" s="246"/>
      <c r="I356" s="146">
        <v>51.8271</v>
      </c>
      <c r="J356" s="146"/>
      <c r="K356" s="146"/>
      <c r="L356" s="119" t="s">
        <v>843</v>
      </c>
      <c r="M356" s="92">
        <v>1</v>
      </c>
      <c r="N356" s="93">
        <v>0.0247</v>
      </c>
      <c r="O356" s="93">
        <v>0.1062</v>
      </c>
      <c r="P356" s="118" t="s">
        <v>269</v>
      </c>
      <c r="Q356" s="118" t="s">
        <v>119</v>
      </c>
      <c r="R356" s="153"/>
      <c r="S356" s="103" t="s">
        <v>120</v>
      </c>
    </row>
    <row r="357" ht="36" spans="1:19">
      <c r="A357" s="20">
        <v>351</v>
      </c>
      <c r="B357" s="121" t="s">
        <v>882</v>
      </c>
      <c r="C357" s="126" t="s">
        <v>113</v>
      </c>
      <c r="D357" s="36" t="s">
        <v>121</v>
      </c>
      <c r="E357" s="118" t="s">
        <v>174</v>
      </c>
      <c r="F357" s="230" t="s">
        <v>883</v>
      </c>
      <c r="G357" s="123">
        <v>53.234</v>
      </c>
      <c r="H357" s="246"/>
      <c r="I357" s="123">
        <v>53.234</v>
      </c>
      <c r="J357" s="123"/>
      <c r="K357" s="123"/>
      <c r="L357" s="119" t="s">
        <v>843</v>
      </c>
      <c r="M357" s="92">
        <v>1</v>
      </c>
      <c r="N357" s="93">
        <v>0.0218</v>
      </c>
      <c r="O357" s="93">
        <v>0.0937</v>
      </c>
      <c r="P357" s="118" t="s">
        <v>269</v>
      </c>
      <c r="Q357" s="118" t="s">
        <v>119</v>
      </c>
      <c r="R357" s="153"/>
      <c r="S357" s="103" t="s">
        <v>120</v>
      </c>
    </row>
    <row r="358" ht="36" spans="1:19">
      <c r="A358" s="20">
        <v>352</v>
      </c>
      <c r="B358" s="121" t="s">
        <v>884</v>
      </c>
      <c r="C358" s="126" t="s">
        <v>113</v>
      </c>
      <c r="D358" s="36" t="s">
        <v>121</v>
      </c>
      <c r="E358" s="118" t="s">
        <v>428</v>
      </c>
      <c r="F358" s="230" t="s">
        <v>885</v>
      </c>
      <c r="G358" s="123">
        <v>60.6407</v>
      </c>
      <c r="H358" s="246"/>
      <c r="I358" s="123">
        <v>60.6407</v>
      </c>
      <c r="J358" s="123"/>
      <c r="K358" s="123"/>
      <c r="L358" s="119" t="s">
        <v>843</v>
      </c>
      <c r="M358" s="92">
        <v>1</v>
      </c>
      <c r="N358" s="93">
        <v>0.012</v>
      </c>
      <c r="O358" s="93">
        <v>0.0516</v>
      </c>
      <c r="P358" s="118" t="s">
        <v>269</v>
      </c>
      <c r="Q358" s="118" t="s">
        <v>119</v>
      </c>
      <c r="R358" s="153"/>
      <c r="S358" s="103" t="s">
        <v>120</v>
      </c>
    </row>
    <row r="359" s="1" customFormat="1" ht="36" spans="1:19">
      <c r="A359" s="20">
        <v>353</v>
      </c>
      <c r="B359" s="121" t="s">
        <v>886</v>
      </c>
      <c r="C359" s="126" t="s">
        <v>555</v>
      </c>
      <c r="D359" s="216" t="s">
        <v>121</v>
      </c>
      <c r="E359" s="118" t="s">
        <v>171</v>
      </c>
      <c r="F359" s="233" t="s">
        <v>887</v>
      </c>
      <c r="G359" s="146">
        <v>15</v>
      </c>
      <c r="H359" s="246"/>
      <c r="I359" s="146">
        <v>15</v>
      </c>
      <c r="J359" s="146"/>
      <c r="K359" s="146"/>
      <c r="L359" s="119" t="s">
        <v>843</v>
      </c>
      <c r="M359" s="92">
        <v>1</v>
      </c>
      <c r="N359" s="93">
        <v>0.037</v>
      </c>
      <c r="O359" s="93">
        <v>0.1591</v>
      </c>
      <c r="P359" s="118" t="s">
        <v>269</v>
      </c>
      <c r="Q359" s="118" t="s">
        <v>119</v>
      </c>
      <c r="R359" s="153"/>
      <c r="S359" s="103" t="s">
        <v>120</v>
      </c>
    </row>
    <row r="360" ht="36" spans="1:19">
      <c r="A360" s="20">
        <v>354</v>
      </c>
      <c r="B360" s="119" t="s">
        <v>888</v>
      </c>
      <c r="C360" s="126" t="s">
        <v>113</v>
      </c>
      <c r="D360" s="36" t="s">
        <v>278</v>
      </c>
      <c r="E360" s="118" t="s">
        <v>279</v>
      </c>
      <c r="F360" s="215" t="s">
        <v>889</v>
      </c>
      <c r="G360" s="146">
        <v>49.4573</v>
      </c>
      <c r="H360" s="146">
        <v>49.4573</v>
      </c>
      <c r="I360" s="144"/>
      <c r="J360" s="144"/>
      <c r="K360" s="144"/>
      <c r="L360" s="119" t="s">
        <v>812</v>
      </c>
      <c r="M360" s="92">
        <v>1</v>
      </c>
      <c r="N360" s="93">
        <v>0.0234</v>
      </c>
      <c r="O360" s="114">
        <v>0.0936</v>
      </c>
      <c r="P360" s="126" t="s">
        <v>269</v>
      </c>
      <c r="Q360" s="126" t="s">
        <v>279</v>
      </c>
      <c r="R360" s="58"/>
      <c r="S360" s="103" t="s">
        <v>120</v>
      </c>
    </row>
    <row r="361" ht="36" spans="1:19">
      <c r="A361" s="20">
        <v>355</v>
      </c>
      <c r="B361" s="119" t="s">
        <v>890</v>
      </c>
      <c r="C361" s="126" t="s">
        <v>113</v>
      </c>
      <c r="D361" s="36" t="s">
        <v>278</v>
      </c>
      <c r="E361" s="118" t="s">
        <v>133</v>
      </c>
      <c r="F361" s="215" t="s">
        <v>891</v>
      </c>
      <c r="G361" s="146">
        <v>39.0319</v>
      </c>
      <c r="H361" s="146">
        <v>39.0319</v>
      </c>
      <c r="I361" s="144"/>
      <c r="J361" s="144"/>
      <c r="K361" s="144"/>
      <c r="L361" s="119" t="s">
        <v>812</v>
      </c>
      <c r="M361" s="92">
        <v>1</v>
      </c>
      <c r="N361" s="93">
        <v>0.0191</v>
      </c>
      <c r="O361" s="114">
        <v>0.0764</v>
      </c>
      <c r="P361" s="126" t="s">
        <v>269</v>
      </c>
      <c r="Q361" s="126" t="s">
        <v>133</v>
      </c>
      <c r="R361" s="58"/>
      <c r="S361" s="103" t="s">
        <v>120</v>
      </c>
    </row>
    <row r="362" ht="36" spans="1:19">
      <c r="A362" s="20">
        <v>356</v>
      </c>
      <c r="B362" s="119" t="s">
        <v>892</v>
      </c>
      <c r="C362" s="126" t="s">
        <v>113</v>
      </c>
      <c r="D362" s="36" t="s">
        <v>278</v>
      </c>
      <c r="E362" s="118" t="s">
        <v>151</v>
      </c>
      <c r="F362" s="215" t="s">
        <v>893</v>
      </c>
      <c r="G362" s="146">
        <v>74.0029</v>
      </c>
      <c r="H362" s="146">
        <v>74.0029</v>
      </c>
      <c r="I362" s="144"/>
      <c r="J362" s="144"/>
      <c r="K362" s="144"/>
      <c r="L362" s="119" t="s">
        <v>812</v>
      </c>
      <c r="M362" s="92">
        <v>1</v>
      </c>
      <c r="N362" s="93">
        <v>0.0161</v>
      </c>
      <c r="O362" s="114">
        <v>0.0644</v>
      </c>
      <c r="P362" s="126" t="s">
        <v>269</v>
      </c>
      <c r="Q362" s="126" t="s">
        <v>151</v>
      </c>
      <c r="R362" s="58"/>
      <c r="S362" s="103" t="s">
        <v>120</v>
      </c>
    </row>
    <row r="363" ht="36" spans="1:19">
      <c r="A363" s="20">
        <v>357</v>
      </c>
      <c r="B363" s="119" t="s">
        <v>894</v>
      </c>
      <c r="C363" s="126" t="s">
        <v>113</v>
      </c>
      <c r="D363" s="36" t="s">
        <v>278</v>
      </c>
      <c r="E363" s="118" t="s">
        <v>133</v>
      </c>
      <c r="F363" s="215" t="s">
        <v>889</v>
      </c>
      <c r="G363" s="146">
        <v>50.0108</v>
      </c>
      <c r="H363" s="146">
        <v>50.0108</v>
      </c>
      <c r="I363" s="144"/>
      <c r="J363" s="144"/>
      <c r="K363" s="144"/>
      <c r="L363" s="119" t="s">
        <v>812</v>
      </c>
      <c r="M363" s="92">
        <v>1</v>
      </c>
      <c r="N363" s="93">
        <v>0.0137</v>
      </c>
      <c r="O363" s="114">
        <v>0.0548</v>
      </c>
      <c r="P363" s="126" t="s">
        <v>269</v>
      </c>
      <c r="Q363" s="126" t="s">
        <v>133</v>
      </c>
      <c r="R363" s="58"/>
      <c r="S363" s="103" t="s">
        <v>120</v>
      </c>
    </row>
    <row r="364" ht="36" spans="1:19">
      <c r="A364" s="20">
        <v>358</v>
      </c>
      <c r="B364" s="119" t="s">
        <v>895</v>
      </c>
      <c r="C364" s="126" t="s">
        <v>113</v>
      </c>
      <c r="D364" s="36" t="s">
        <v>278</v>
      </c>
      <c r="E364" s="118" t="s">
        <v>133</v>
      </c>
      <c r="F364" s="215" t="s">
        <v>896</v>
      </c>
      <c r="G364" s="146">
        <v>60.0179</v>
      </c>
      <c r="H364" s="146">
        <v>60.0179</v>
      </c>
      <c r="I364" s="144"/>
      <c r="J364" s="144"/>
      <c r="K364" s="144"/>
      <c r="L364" s="119" t="s">
        <v>812</v>
      </c>
      <c r="M364" s="92">
        <v>1</v>
      </c>
      <c r="N364" s="93">
        <v>0.0093</v>
      </c>
      <c r="O364" s="114">
        <v>0.0372</v>
      </c>
      <c r="P364" s="126" t="s">
        <v>269</v>
      </c>
      <c r="Q364" s="126" t="s">
        <v>133</v>
      </c>
      <c r="R364" s="58"/>
      <c r="S364" s="103" t="s">
        <v>120</v>
      </c>
    </row>
    <row r="365" ht="36" spans="1:19">
      <c r="A365" s="20">
        <v>359</v>
      </c>
      <c r="B365" s="119" t="s">
        <v>897</v>
      </c>
      <c r="C365" s="126" t="s">
        <v>113</v>
      </c>
      <c r="D365" s="36" t="s">
        <v>278</v>
      </c>
      <c r="E365" s="118" t="s">
        <v>151</v>
      </c>
      <c r="F365" s="215" t="s">
        <v>896</v>
      </c>
      <c r="G365" s="146">
        <v>56.417</v>
      </c>
      <c r="H365" s="146">
        <v>56.417</v>
      </c>
      <c r="I365" s="144"/>
      <c r="J365" s="144"/>
      <c r="K365" s="144"/>
      <c r="L365" s="119" t="s">
        <v>812</v>
      </c>
      <c r="M365" s="92">
        <v>1</v>
      </c>
      <c r="N365" s="93">
        <v>0.0172</v>
      </c>
      <c r="O365" s="114">
        <v>0.0688</v>
      </c>
      <c r="P365" s="126" t="s">
        <v>269</v>
      </c>
      <c r="Q365" s="126" t="s">
        <v>151</v>
      </c>
      <c r="R365" s="58"/>
      <c r="S365" s="103" t="s">
        <v>120</v>
      </c>
    </row>
    <row r="366" ht="36" spans="1:19">
      <c r="A366" s="20">
        <v>360</v>
      </c>
      <c r="B366" s="119" t="s">
        <v>898</v>
      </c>
      <c r="C366" s="126" t="s">
        <v>113</v>
      </c>
      <c r="D366" s="36" t="s">
        <v>278</v>
      </c>
      <c r="E366" s="118" t="s">
        <v>133</v>
      </c>
      <c r="F366" s="215" t="s">
        <v>899</v>
      </c>
      <c r="G366" s="146">
        <v>62.1545</v>
      </c>
      <c r="H366" s="146">
        <v>62.1545</v>
      </c>
      <c r="I366" s="144"/>
      <c r="J366" s="144"/>
      <c r="K366" s="144"/>
      <c r="L366" s="119" t="s">
        <v>812</v>
      </c>
      <c r="M366" s="92">
        <v>1</v>
      </c>
      <c r="N366" s="93">
        <v>0.0379</v>
      </c>
      <c r="O366" s="114">
        <v>0.1516</v>
      </c>
      <c r="P366" s="126" t="s">
        <v>269</v>
      </c>
      <c r="Q366" s="126" t="s">
        <v>133</v>
      </c>
      <c r="R366" s="58"/>
      <c r="S366" s="103" t="s">
        <v>120</v>
      </c>
    </row>
    <row r="367" ht="36" spans="1:19">
      <c r="A367" s="20">
        <v>361</v>
      </c>
      <c r="B367" s="119" t="s">
        <v>900</v>
      </c>
      <c r="C367" s="126" t="s">
        <v>113</v>
      </c>
      <c r="D367" s="36" t="s">
        <v>278</v>
      </c>
      <c r="E367" s="118" t="s">
        <v>151</v>
      </c>
      <c r="F367" s="215" t="s">
        <v>901</v>
      </c>
      <c r="G367" s="146">
        <v>66.9958</v>
      </c>
      <c r="H367" s="146">
        <v>66.9958</v>
      </c>
      <c r="I367" s="144"/>
      <c r="J367" s="144"/>
      <c r="K367" s="144"/>
      <c r="L367" s="119" t="s">
        <v>812</v>
      </c>
      <c r="M367" s="92">
        <v>1</v>
      </c>
      <c r="N367" s="93">
        <v>0.0161</v>
      </c>
      <c r="O367" s="114">
        <v>0.0644</v>
      </c>
      <c r="P367" s="126" t="s">
        <v>269</v>
      </c>
      <c r="Q367" s="126" t="s">
        <v>151</v>
      </c>
      <c r="R367" s="58"/>
      <c r="S367" s="103" t="s">
        <v>120</v>
      </c>
    </row>
    <row r="368" ht="36" spans="1:19">
      <c r="A368" s="20">
        <v>362</v>
      </c>
      <c r="B368" s="119" t="s">
        <v>902</v>
      </c>
      <c r="C368" s="126" t="s">
        <v>113</v>
      </c>
      <c r="D368" s="36" t="s">
        <v>278</v>
      </c>
      <c r="E368" s="118" t="s">
        <v>151</v>
      </c>
      <c r="F368" s="215" t="s">
        <v>889</v>
      </c>
      <c r="G368" s="146">
        <v>50.7498</v>
      </c>
      <c r="H368" s="146">
        <v>50.7498</v>
      </c>
      <c r="I368" s="144"/>
      <c r="J368" s="144"/>
      <c r="K368" s="144"/>
      <c r="L368" s="119" t="s">
        <v>812</v>
      </c>
      <c r="M368" s="92">
        <v>1</v>
      </c>
      <c r="N368" s="93">
        <v>0.0172</v>
      </c>
      <c r="O368" s="114">
        <v>0.0688</v>
      </c>
      <c r="P368" s="126" t="s">
        <v>269</v>
      </c>
      <c r="Q368" s="126" t="s">
        <v>151</v>
      </c>
      <c r="R368" s="58"/>
      <c r="S368" s="103" t="s">
        <v>120</v>
      </c>
    </row>
    <row r="369" ht="36" spans="1:19">
      <c r="A369" s="20">
        <v>363</v>
      </c>
      <c r="B369" s="119" t="s">
        <v>903</v>
      </c>
      <c r="C369" s="126" t="s">
        <v>113</v>
      </c>
      <c r="D369" s="36" t="s">
        <v>278</v>
      </c>
      <c r="E369" s="118" t="s">
        <v>151</v>
      </c>
      <c r="F369" s="215" t="s">
        <v>889</v>
      </c>
      <c r="G369" s="146">
        <v>50.4014</v>
      </c>
      <c r="H369" s="146">
        <v>50.4014</v>
      </c>
      <c r="I369" s="144"/>
      <c r="J369" s="144"/>
      <c r="K369" s="144"/>
      <c r="L369" s="119" t="s">
        <v>812</v>
      </c>
      <c r="M369" s="92">
        <v>1</v>
      </c>
      <c r="N369" s="93">
        <v>0.0288</v>
      </c>
      <c r="O369" s="114">
        <v>0.1152</v>
      </c>
      <c r="P369" s="126" t="s">
        <v>269</v>
      </c>
      <c r="Q369" s="126" t="s">
        <v>151</v>
      </c>
      <c r="R369" s="58"/>
      <c r="S369" s="103" t="s">
        <v>120</v>
      </c>
    </row>
    <row r="370" ht="38" customHeight="1" spans="1:19">
      <c r="A370" s="20">
        <v>364</v>
      </c>
      <c r="B370" s="119" t="s">
        <v>904</v>
      </c>
      <c r="C370" s="41" t="s">
        <v>113</v>
      </c>
      <c r="D370" s="36" t="s">
        <v>278</v>
      </c>
      <c r="E370" s="42" t="s">
        <v>115</v>
      </c>
      <c r="F370" s="43" t="s">
        <v>905</v>
      </c>
      <c r="G370" s="113">
        <v>70</v>
      </c>
      <c r="H370" s="114"/>
      <c r="I370" s="113">
        <v>70</v>
      </c>
      <c r="J370" s="206"/>
      <c r="K370" s="206"/>
      <c r="L370" s="87" t="s">
        <v>906</v>
      </c>
      <c r="M370" s="100">
        <v>2</v>
      </c>
      <c r="N370" s="100">
        <v>0.022</v>
      </c>
      <c r="O370" s="100">
        <v>0.088</v>
      </c>
      <c r="P370" s="113" t="s">
        <v>269</v>
      </c>
      <c r="Q370" s="41" t="s">
        <v>115</v>
      </c>
      <c r="R370" s="58"/>
      <c r="S370" s="103" t="s">
        <v>120</v>
      </c>
    </row>
    <row r="371" ht="36" customHeight="1" spans="1:19">
      <c r="A371" s="20">
        <v>365</v>
      </c>
      <c r="B371" s="226" t="s">
        <v>907</v>
      </c>
      <c r="C371" s="41" t="s">
        <v>113</v>
      </c>
      <c r="D371" s="36" t="s">
        <v>225</v>
      </c>
      <c r="E371" s="118" t="s">
        <v>428</v>
      </c>
      <c r="F371" s="48" t="s">
        <v>908</v>
      </c>
      <c r="G371" s="180">
        <v>16.22</v>
      </c>
      <c r="H371" s="180">
        <v>16.22</v>
      </c>
      <c r="I371" s="180"/>
      <c r="J371" s="37"/>
      <c r="K371" s="37"/>
      <c r="L371" s="54" t="s">
        <v>714</v>
      </c>
      <c r="M371" s="211">
        <v>1</v>
      </c>
      <c r="N371" s="212">
        <v>0.0169</v>
      </c>
      <c r="O371" s="212">
        <v>0.0784</v>
      </c>
      <c r="P371" s="49" t="s">
        <v>715</v>
      </c>
      <c r="Q371" s="49" t="s">
        <v>715</v>
      </c>
      <c r="R371" s="58"/>
      <c r="S371" s="103" t="s">
        <v>120</v>
      </c>
    </row>
    <row r="372" ht="36" customHeight="1" spans="1:19">
      <c r="A372" s="20">
        <v>366</v>
      </c>
      <c r="B372" s="55" t="s">
        <v>909</v>
      </c>
      <c r="C372" s="41" t="s">
        <v>113</v>
      </c>
      <c r="D372" s="36" t="s">
        <v>910</v>
      </c>
      <c r="E372" s="118" t="s">
        <v>171</v>
      </c>
      <c r="F372" s="48" t="s">
        <v>911</v>
      </c>
      <c r="G372" s="180">
        <v>20</v>
      </c>
      <c r="H372" s="180">
        <v>20</v>
      </c>
      <c r="I372" s="180"/>
      <c r="J372" s="37"/>
      <c r="K372" s="37"/>
      <c r="L372" s="54" t="s">
        <v>714</v>
      </c>
      <c r="M372" s="211">
        <v>1</v>
      </c>
      <c r="N372" s="212">
        <v>0.0176</v>
      </c>
      <c r="O372" s="212">
        <v>0.0773</v>
      </c>
      <c r="P372" s="49" t="s">
        <v>700</v>
      </c>
      <c r="Q372" s="49" t="s">
        <v>171</v>
      </c>
      <c r="R372" s="58"/>
      <c r="S372" s="103" t="s">
        <v>120</v>
      </c>
    </row>
    <row r="373" ht="45" customHeight="1" spans="1:19">
      <c r="A373" s="20">
        <v>367</v>
      </c>
      <c r="B373" s="124" t="s">
        <v>912</v>
      </c>
      <c r="C373" s="126"/>
      <c r="D373" s="247"/>
      <c r="E373" s="118"/>
      <c r="F373" s="119"/>
      <c r="G373" s="231">
        <f>SUM(G374:G377)</f>
        <v>372.6616</v>
      </c>
      <c r="H373" s="231">
        <f>SUM(H374:H377)</f>
        <v>98</v>
      </c>
      <c r="I373" s="231">
        <f>SUM(I374:I377)</f>
        <v>274.6616</v>
      </c>
      <c r="J373" s="146"/>
      <c r="K373" s="146"/>
      <c r="L373" s="119"/>
      <c r="M373" s="92"/>
      <c r="N373" s="93"/>
      <c r="O373" s="93"/>
      <c r="P373" s="126"/>
      <c r="Q373" s="126"/>
      <c r="R373" s="153"/>
      <c r="S373" s="103" t="s">
        <v>120</v>
      </c>
    </row>
    <row r="374" ht="45" customHeight="1" spans="1:19">
      <c r="A374" s="20">
        <v>368</v>
      </c>
      <c r="B374" s="121" t="s">
        <v>913</v>
      </c>
      <c r="C374" s="126" t="s">
        <v>113</v>
      </c>
      <c r="D374" s="36" t="s">
        <v>121</v>
      </c>
      <c r="E374" s="118" t="s">
        <v>137</v>
      </c>
      <c r="F374" s="233" t="s">
        <v>914</v>
      </c>
      <c r="G374" s="146">
        <v>217.0945</v>
      </c>
      <c r="H374" s="246"/>
      <c r="I374" s="146">
        <v>217.0945</v>
      </c>
      <c r="J374" s="146"/>
      <c r="K374" s="146"/>
      <c r="L374" s="119" t="s">
        <v>915</v>
      </c>
      <c r="M374" s="92">
        <v>1</v>
      </c>
      <c r="N374" s="93">
        <v>0.0296</v>
      </c>
      <c r="O374" s="93">
        <v>0.1184</v>
      </c>
      <c r="P374" s="118" t="s">
        <v>269</v>
      </c>
      <c r="Q374" s="118" t="s">
        <v>119</v>
      </c>
      <c r="R374" s="153"/>
      <c r="S374" s="103" t="s">
        <v>120</v>
      </c>
    </row>
    <row r="375" ht="42" customHeight="1" spans="1:19">
      <c r="A375" s="20">
        <v>369</v>
      </c>
      <c r="B375" s="188" t="s">
        <v>916</v>
      </c>
      <c r="C375" s="132" t="s">
        <v>113</v>
      </c>
      <c r="D375" s="36" t="s">
        <v>121</v>
      </c>
      <c r="E375" s="126" t="s">
        <v>171</v>
      </c>
      <c r="F375" s="188" t="s">
        <v>917</v>
      </c>
      <c r="G375" s="239">
        <v>12.9671</v>
      </c>
      <c r="H375" s="114"/>
      <c r="I375" s="239">
        <v>12.9671</v>
      </c>
      <c r="J375" s="144"/>
      <c r="K375" s="144"/>
      <c r="L375" s="54" t="s">
        <v>915</v>
      </c>
      <c r="M375" s="144">
        <v>1</v>
      </c>
      <c r="N375" s="93">
        <v>0.0627</v>
      </c>
      <c r="O375" s="22">
        <v>0.2683</v>
      </c>
      <c r="P375" s="205" t="s">
        <v>269</v>
      </c>
      <c r="Q375" s="205" t="s">
        <v>119</v>
      </c>
      <c r="R375" s="153"/>
      <c r="S375" s="103" t="s">
        <v>120</v>
      </c>
    </row>
    <row r="376" ht="39" customHeight="1" spans="1:19">
      <c r="A376" s="20">
        <v>370</v>
      </c>
      <c r="B376" s="227" t="s">
        <v>918</v>
      </c>
      <c r="C376" s="108" t="s">
        <v>646</v>
      </c>
      <c r="D376" s="36" t="s">
        <v>121</v>
      </c>
      <c r="E376" s="118" t="s">
        <v>279</v>
      </c>
      <c r="F376" s="249" t="s">
        <v>919</v>
      </c>
      <c r="G376" s="240">
        <v>44.6</v>
      </c>
      <c r="H376" s="114"/>
      <c r="I376" s="240">
        <v>44.6</v>
      </c>
      <c r="J376" s="144"/>
      <c r="K376" s="144"/>
      <c r="L376" s="54" t="s">
        <v>915</v>
      </c>
      <c r="M376" s="92">
        <v>1</v>
      </c>
      <c r="N376" s="93">
        <v>0.0234</v>
      </c>
      <c r="O376" s="22">
        <v>0.1341</v>
      </c>
      <c r="P376" s="205" t="s">
        <v>269</v>
      </c>
      <c r="Q376" s="205" t="s">
        <v>119</v>
      </c>
      <c r="R376" s="153"/>
      <c r="S376" s="103" t="s">
        <v>120</v>
      </c>
    </row>
    <row r="377" s="1" customFormat="1" ht="39" customHeight="1" spans="1:19">
      <c r="A377" s="250">
        <v>371</v>
      </c>
      <c r="B377" s="175" t="s">
        <v>920</v>
      </c>
      <c r="C377" s="119" t="s">
        <v>113</v>
      </c>
      <c r="D377" s="216" t="s">
        <v>737</v>
      </c>
      <c r="E377" s="118" t="s">
        <v>133</v>
      </c>
      <c r="F377" s="175" t="s">
        <v>921</v>
      </c>
      <c r="G377" s="251">
        <v>98</v>
      </c>
      <c r="H377" s="229">
        <v>98</v>
      </c>
      <c r="I377" s="253"/>
      <c r="J377" s="144"/>
      <c r="K377" s="144"/>
      <c r="L377" s="175" t="s">
        <v>915</v>
      </c>
      <c r="M377" s="92">
        <v>1</v>
      </c>
      <c r="N377" s="93">
        <v>0.0198</v>
      </c>
      <c r="O377" s="22">
        <v>0.0835</v>
      </c>
      <c r="P377" s="118" t="s">
        <v>700</v>
      </c>
      <c r="Q377" s="118" t="s">
        <v>133</v>
      </c>
      <c r="R377" s="153"/>
      <c r="S377" s="103" t="s">
        <v>120</v>
      </c>
    </row>
    <row r="378" ht="65" customHeight="1" spans="1:19">
      <c r="A378" s="20">
        <v>372</v>
      </c>
      <c r="B378" s="62" t="s">
        <v>922</v>
      </c>
      <c r="C378" s="49"/>
      <c r="D378" s="36"/>
      <c r="E378" s="49"/>
      <c r="F378" s="48"/>
      <c r="G378" s="47">
        <f>SUM(G379:G384)</f>
        <v>140.86</v>
      </c>
      <c r="H378" s="47"/>
      <c r="I378" s="47">
        <f>SUM(I379:I384)</f>
        <v>140.86</v>
      </c>
      <c r="J378" s="203"/>
      <c r="K378" s="203"/>
      <c r="L378" s="254"/>
      <c r="M378" s="83"/>
      <c r="N378" s="255"/>
      <c r="O378" s="255"/>
      <c r="P378" s="49"/>
      <c r="Q378" s="49"/>
      <c r="R378" s="49"/>
      <c r="S378" s="103" t="s">
        <v>120</v>
      </c>
    </row>
    <row r="379" ht="38" customHeight="1" spans="1:19">
      <c r="A379" s="20">
        <v>373</v>
      </c>
      <c r="B379" s="196" t="s">
        <v>923</v>
      </c>
      <c r="C379" s="49" t="s">
        <v>113</v>
      </c>
      <c r="D379" s="36" t="s">
        <v>121</v>
      </c>
      <c r="E379" s="181" t="s">
        <v>115</v>
      </c>
      <c r="F379" s="48" t="s">
        <v>924</v>
      </c>
      <c r="G379" s="197">
        <v>11.1</v>
      </c>
      <c r="H379" s="197"/>
      <c r="I379" s="197">
        <v>11.1</v>
      </c>
      <c r="J379" s="203"/>
      <c r="K379" s="203"/>
      <c r="L379" s="210" t="s">
        <v>906</v>
      </c>
      <c r="M379" s="83">
        <v>1</v>
      </c>
      <c r="N379" s="84">
        <v>0.0285</v>
      </c>
      <c r="O379" s="84">
        <v>0.1197</v>
      </c>
      <c r="P379" s="49" t="s">
        <v>700</v>
      </c>
      <c r="Q379" s="181" t="s">
        <v>115</v>
      </c>
      <c r="R379" s="49"/>
      <c r="S379" s="103" t="s">
        <v>120</v>
      </c>
    </row>
    <row r="380" ht="31" customHeight="1" spans="1:19">
      <c r="A380" s="20">
        <v>374</v>
      </c>
      <c r="B380" s="196" t="s">
        <v>925</v>
      </c>
      <c r="C380" s="49" t="s">
        <v>113</v>
      </c>
      <c r="D380" s="36" t="s">
        <v>121</v>
      </c>
      <c r="E380" s="181" t="s">
        <v>115</v>
      </c>
      <c r="F380" s="48" t="s">
        <v>926</v>
      </c>
      <c r="G380" s="197">
        <v>7.02</v>
      </c>
      <c r="H380" s="197"/>
      <c r="I380" s="197">
        <v>7.02</v>
      </c>
      <c r="J380" s="203"/>
      <c r="K380" s="203"/>
      <c r="L380" s="210" t="s">
        <v>906</v>
      </c>
      <c r="M380" s="211">
        <v>1</v>
      </c>
      <c r="N380" s="212">
        <v>0.0133</v>
      </c>
      <c r="O380" s="212">
        <v>0.0532</v>
      </c>
      <c r="P380" s="49" t="s">
        <v>700</v>
      </c>
      <c r="Q380" s="181" t="s">
        <v>115</v>
      </c>
      <c r="R380" s="49"/>
      <c r="S380" s="103" t="s">
        <v>120</v>
      </c>
    </row>
    <row r="381" ht="49" customHeight="1" spans="1:19">
      <c r="A381" s="20">
        <v>375</v>
      </c>
      <c r="B381" s="196" t="s">
        <v>927</v>
      </c>
      <c r="C381" s="49" t="s">
        <v>113</v>
      </c>
      <c r="D381" s="36" t="s">
        <v>121</v>
      </c>
      <c r="E381" s="181" t="s">
        <v>115</v>
      </c>
      <c r="F381" s="48" t="s">
        <v>928</v>
      </c>
      <c r="G381" s="252">
        <v>56.705</v>
      </c>
      <c r="H381" s="197"/>
      <c r="I381" s="252">
        <v>56.705</v>
      </c>
      <c r="J381" s="203"/>
      <c r="K381" s="203"/>
      <c r="L381" s="210" t="s">
        <v>906</v>
      </c>
      <c r="M381" s="211">
        <v>1</v>
      </c>
      <c r="N381" s="212">
        <v>0.0159</v>
      </c>
      <c r="O381" s="212">
        <v>0.0694</v>
      </c>
      <c r="P381" s="49" t="s">
        <v>700</v>
      </c>
      <c r="Q381" s="181" t="s">
        <v>115</v>
      </c>
      <c r="R381" s="49"/>
      <c r="S381" s="103" t="s">
        <v>120</v>
      </c>
    </row>
    <row r="382" ht="31" customHeight="1" spans="1:19">
      <c r="A382" s="20">
        <v>376</v>
      </c>
      <c r="B382" s="196" t="s">
        <v>929</v>
      </c>
      <c r="C382" s="49" t="s">
        <v>113</v>
      </c>
      <c r="D382" s="36" t="s">
        <v>121</v>
      </c>
      <c r="E382" s="181" t="s">
        <v>115</v>
      </c>
      <c r="F382" s="48" t="s">
        <v>930</v>
      </c>
      <c r="G382" s="197">
        <v>10.08</v>
      </c>
      <c r="H382" s="197"/>
      <c r="I382" s="197">
        <v>10.08</v>
      </c>
      <c r="J382" s="203"/>
      <c r="K382" s="203"/>
      <c r="L382" s="210" t="s">
        <v>906</v>
      </c>
      <c r="M382" s="211">
        <v>1</v>
      </c>
      <c r="N382" s="212">
        <v>0.0133</v>
      </c>
      <c r="O382" s="212">
        <v>0.0532</v>
      </c>
      <c r="P382" s="49" t="s">
        <v>700</v>
      </c>
      <c r="Q382" s="181" t="s">
        <v>115</v>
      </c>
      <c r="R382" s="49"/>
      <c r="S382" s="103" t="s">
        <v>120</v>
      </c>
    </row>
    <row r="383" ht="31" customHeight="1" spans="1:19">
      <c r="A383" s="20">
        <v>377</v>
      </c>
      <c r="B383" s="196" t="s">
        <v>931</v>
      </c>
      <c r="C383" s="49" t="s">
        <v>113</v>
      </c>
      <c r="D383" s="36" t="s">
        <v>121</v>
      </c>
      <c r="E383" s="181" t="s">
        <v>115</v>
      </c>
      <c r="F383" s="48" t="s">
        <v>932</v>
      </c>
      <c r="G383" s="252">
        <v>47.055</v>
      </c>
      <c r="H383" s="197"/>
      <c r="I383" s="252">
        <v>47.055</v>
      </c>
      <c r="J383" s="203"/>
      <c r="K383" s="203"/>
      <c r="L383" s="210" t="s">
        <v>906</v>
      </c>
      <c r="M383" s="211">
        <v>1</v>
      </c>
      <c r="N383" s="212">
        <v>0.0133</v>
      </c>
      <c r="O383" s="212">
        <v>0.0532</v>
      </c>
      <c r="P383" s="49" t="s">
        <v>700</v>
      </c>
      <c r="Q383" s="181" t="s">
        <v>115</v>
      </c>
      <c r="R383" s="49"/>
      <c r="S383" s="103" t="s">
        <v>120</v>
      </c>
    </row>
    <row r="384" ht="31" customHeight="1" spans="1:19">
      <c r="A384" s="20">
        <v>378</v>
      </c>
      <c r="B384" s="196" t="s">
        <v>933</v>
      </c>
      <c r="C384" s="49" t="s">
        <v>113</v>
      </c>
      <c r="D384" s="36" t="s">
        <v>121</v>
      </c>
      <c r="E384" s="181" t="s">
        <v>115</v>
      </c>
      <c r="F384" s="48" t="s">
        <v>934</v>
      </c>
      <c r="G384" s="197">
        <v>8.9</v>
      </c>
      <c r="H384" s="197"/>
      <c r="I384" s="197">
        <v>8.9</v>
      </c>
      <c r="J384" s="203"/>
      <c r="K384" s="203"/>
      <c r="L384" s="210" t="s">
        <v>906</v>
      </c>
      <c r="M384" s="211">
        <v>1</v>
      </c>
      <c r="N384" s="212">
        <v>0.0133</v>
      </c>
      <c r="O384" s="212">
        <v>0.0532</v>
      </c>
      <c r="P384" s="49" t="s">
        <v>700</v>
      </c>
      <c r="Q384" s="181" t="s">
        <v>115</v>
      </c>
      <c r="R384" s="49"/>
      <c r="S384" s="103" t="s">
        <v>120</v>
      </c>
    </row>
    <row r="385" ht="40" customHeight="1" spans="1:19">
      <c r="A385" s="20">
        <v>379</v>
      </c>
      <c r="B385" s="124" t="s">
        <v>935</v>
      </c>
      <c r="C385" s="126"/>
      <c r="D385" s="117"/>
      <c r="E385" s="118"/>
      <c r="F385" s="119"/>
      <c r="G385" s="231">
        <f>SUM(G386:G407)</f>
        <v>1116.7854</v>
      </c>
      <c r="H385" s="231">
        <f>SUM(H386:H407)</f>
        <v>1049.7854</v>
      </c>
      <c r="I385" s="231">
        <f>SUM(I386:I407)</f>
        <v>67</v>
      </c>
      <c r="J385" s="176"/>
      <c r="K385" s="176"/>
      <c r="L385" s="119"/>
      <c r="M385" s="127"/>
      <c r="N385" s="114"/>
      <c r="O385" s="114"/>
      <c r="P385" s="118"/>
      <c r="Q385" s="118"/>
      <c r="R385" s="278"/>
      <c r="S385" s="103" t="s">
        <v>120</v>
      </c>
    </row>
    <row r="386" ht="40" customHeight="1" spans="1:19">
      <c r="A386" s="20">
        <v>380</v>
      </c>
      <c r="B386" s="119" t="s">
        <v>936</v>
      </c>
      <c r="C386" s="126" t="s">
        <v>113</v>
      </c>
      <c r="D386" s="36" t="s">
        <v>278</v>
      </c>
      <c r="E386" s="118" t="s">
        <v>129</v>
      </c>
      <c r="F386" s="119" t="s">
        <v>937</v>
      </c>
      <c r="G386" s="146">
        <v>54.0969</v>
      </c>
      <c r="H386" s="146">
        <v>54.0969</v>
      </c>
      <c r="I386" s="176"/>
      <c r="J386" s="176"/>
      <c r="K386" s="176"/>
      <c r="L386" s="119" t="s">
        <v>652</v>
      </c>
      <c r="M386" s="127">
        <v>1</v>
      </c>
      <c r="N386" s="114">
        <v>0.0494</v>
      </c>
      <c r="O386" s="114">
        <v>0.1976</v>
      </c>
      <c r="P386" s="118" t="s">
        <v>269</v>
      </c>
      <c r="Q386" s="118" t="s">
        <v>129</v>
      </c>
      <c r="R386" s="278"/>
      <c r="S386" s="103" t="s">
        <v>120</v>
      </c>
    </row>
    <row r="387" ht="40" customHeight="1" spans="1:19">
      <c r="A387" s="20">
        <v>381</v>
      </c>
      <c r="B387" s="119" t="s">
        <v>938</v>
      </c>
      <c r="C387" s="126" t="s">
        <v>113</v>
      </c>
      <c r="D387" s="36" t="s">
        <v>278</v>
      </c>
      <c r="E387" s="118" t="s">
        <v>171</v>
      </c>
      <c r="F387" s="119" t="s">
        <v>939</v>
      </c>
      <c r="G387" s="146">
        <v>33.9389</v>
      </c>
      <c r="H387" s="146">
        <v>33.9389</v>
      </c>
      <c r="I387" s="176"/>
      <c r="J387" s="176"/>
      <c r="K387" s="176"/>
      <c r="L387" s="119" t="s">
        <v>652</v>
      </c>
      <c r="M387" s="127">
        <v>1</v>
      </c>
      <c r="N387" s="114">
        <v>0.0997</v>
      </c>
      <c r="O387" s="114">
        <v>0.3988</v>
      </c>
      <c r="P387" s="118" t="s">
        <v>269</v>
      </c>
      <c r="Q387" s="118" t="s">
        <v>171</v>
      </c>
      <c r="R387" s="278"/>
      <c r="S387" s="103" t="s">
        <v>120</v>
      </c>
    </row>
    <row r="388" ht="40" customHeight="1" spans="1:19">
      <c r="A388" s="20">
        <v>382</v>
      </c>
      <c r="B388" s="119" t="s">
        <v>940</v>
      </c>
      <c r="C388" s="126" t="s">
        <v>646</v>
      </c>
      <c r="D388" s="36" t="s">
        <v>278</v>
      </c>
      <c r="E388" s="118" t="s">
        <v>115</v>
      </c>
      <c r="F388" s="119" t="s">
        <v>941</v>
      </c>
      <c r="G388" s="146">
        <v>23.2714</v>
      </c>
      <c r="H388" s="146">
        <v>23.2714</v>
      </c>
      <c r="I388" s="176"/>
      <c r="J388" s="176"/>
      <c r="K388" s="176"/>
      <c r="L388" s="119" t="s">
        <v>652</v>
      </c>
      <c r="M388" s="127">
        <v>1</v>
      </c>
      <c r="N388" s="114">
        <v>0.0182</v>
      </c>
      <c r="O388" s="114">
        <v>0.0728</v>
      </c>
      <c r="P388" s="118" t="s">
        <v>269</v>
      </c>
      <c r="Q388" s="118" t="s">
        <v>115</v>
      </c>
      <c r="R388" s="278"/>
      <c r="S388" s="103" t="s">
        <v>120</v>
      </c>
    </row>
    <row r="389" ht="40" customHeight="1" spans="1:19">
      <c r="A389" s="20">
        <v>383</v>
      </c>
      <c r="B389" s="119" t="s">
        <v>942</v>
      </c>
      <c r="C389" s="126" t="s">
        <v>113</v>
      </c>
      <c r="D389" s="36" t="s">
        <v>278</v>
      </c>
      <c r="E389" s="118" t="s">
        <v>279</v>
      </c>
      <c r="F389" s="119" t="s">
        <v>943</v>
      </c>
      <c r="G389" s="146">
        <v>154.5229</v>
      </c>
      <c r="H389" s="146">
        <v>154.5229</v>
      </c>
      <c r="I389" s="176"/>
      <c r="J389" s="176"/>
      <c r="K389" s="176"/>
      <c r="L389" s="119" t="s">
        <v>652</v>
      </c>
      <c r="M389" s="127">
        <v>1</v>
      </c>
      <c r="N389" s="114">
        <v>0.0255</v>
      </c>
      <c r="O389" s="114">
        <v>0.102</v>
      </c>
      <c r="P389" s="118" t="s">
        <v>269</v>
      </c>
      <c r="Q389" s="118" t="s">
        <v>279</v>
      </c>
      <c r="R389" s="278"/>
      <c r="S389" s="103" t="s">
        <v>120</v>
      </c>
    </row>
    <row r="390" ht="40" customHeight="1" spans="1:19">
      <c r="A390" s="20">
        <v>384</v>
      </c>
      <c r="B390" s="119" t="s">
        <v>944</v>
      </c>
      <c r="C390" s="126" t="s">
        <v>113</v>
      </c>
      <c r="D390" s="36" t="s">
        <v>278</v>
      </c>
      <c r="E390" s="118" t="s">
        <v>115</v>
      </c>
      <c r="F390" s="119" t="s">
        <v>945</v>
      </c>
      <c r="G390" s="146">
        <v>63.1205</v>
      </c>
      <c r="H390" s="146">
        <v>63.1205</v>
      </c>
      <c r="I390" s="176"/>
      <c r="J390" s="176"/>
      <c r="K390" s="176"/>
      <c r="L390" s="119" t="s">
        <v>652</v>
      </c>
      <c r="M390" s="127">
        <v>1</v>
      </c>
      <c r="N390" s="114">
        <v>0.0285</v>
      </c>
      <c r="O390" s="114">
        <v>0.114</v>
      </c>
      <c r="P390" s="118" t="s">
        <v>269</v>
      </c>
      <c r="Q390" s="118" t="s">
        <v>115</v>
      </c>
      <c r="R390" s="278"/>
      <c r="S390" s="103" t="s">
        <v>120</v>
      </c>
    </row>
    <row r="391" ht="40" customHeight="1" spans="1:19">
      <c r="A391" s="20">
        <v>385</v>
      </c>
      <c r="B391" s="119" t="s">
        <v>946</v>
      </c>
      <c r="C391" s="126" t="s">
        <v>113</v>
      </c>
      <c r="D391" s="36" t="s">
        <v>278</v>
      </c>
      <c r="E391" s="118" t="s">
        <v>151</v>
      </c>
      <c r="F391" s="119" t="s">
        <v>947</v>
      </c>
      <c r="G391" s="146">
        <v>201.06</v>
      </c>
      <c r="H391" s="146">
        <v>201.06</v>
      </c>
      <c r="I391" s="176"/>
      <c r="J391" s="176"/>
      <c r="K391" s="176"/>
      <c r="L391" s="119" t="s">
        <v>652</v>
      </c>
      <c r="M391" s="127">
        <v>1</v>
      </c>
      <c r="N391" s="114">
        <v>0.0146</v>
      </c>
      <c r="O391" s="114">
        <v>0.0584</v>
      </c>
      <c r="P391" s="118" t="s">
        <v>269</v>
      </c>
      <c r="Q391" s="118" t="s">
        <v>151</v>
      </c>
      <c r="R391" s="278"/>
      <c r="S391" s="103" t="s">
        <v>120</v>
      </c>
    </row>
    <row r="392" ht="40" customHeight="1" spans="1:19">
      <c r="A392" s="20">
        <v>386</v>
      </c>
      <c r="B392" s="119" t="s">
        <v>948</v>
      </c>
      <c r="C392" s="126" t="s">
        <v>113</v>
      </c>
      <c r="D392" s="36" t="s">
        <v>278</v>
      </c>
      <c r="E392" s="118" t="s">
        <v>213</v>
      </c>
      <c r="F392" s="119" t="s">
        <v>949</v>
      </c>
      <c r="G392" s="146">
        <v>234.3613</v>
      </c>
      <c r="H392" s="146">
        <v>234.3613</v>
      </c>
      <c r="I392" s="176"/>
      <c r="J392" s="176"/>
      <c r="K392" s="176"/>
      <c r="L392" s="119" t="s">
        <v>652</v>
      </c>
      <c r="M392" s="127">
        <v>1</v>
      </c>
      <c r="N392" s="114">
        <v>0.0287</v>
      </c>
      <c r="O392" s="114">
        <v>0.1148</v>
      </c>
      <c r="P392" s="118" t="s">
        <v>269</v>
      </c>
      <c r="Q392" s="118" t="s">
        <v>213</v>
      </c>
      <c r="R392" s="278"/>
      <c r="S392" s="103" t="s">
        <v>120</v>
      </c>
    </row>
    <row r="393" ht="40" customHeight="1" spans="1:19">
      <c r="A393" s="20">
        <v>387</v>
      </c>
      <c r="B393" s="119" t="s">
        <v>913</v>
      </c>
      <c r="C393" s="126" t="s">
        <v>646</v>
      </c>
      <c r="D393" s="36" t="s">
        <v>278</v>
      </c>
      <c r="E393" s="118" t="s">
        <v>137</v>
      </c>
      <c r="F393" s="119" t="s">
        <v>950</v>
      </c>
      <c r="G393" s="146">
        <v>8</v>
      </c>
      <c r="H393" s="146">
        <v>8</v>
      </c>
      <c r="I393" s="176"/>
      <c r="J393" s="176"/>
      <c r="K393" s="176"/>
      <c r="L393" s="119" t="s">
        <v>652</v>
      </c>
      <c r="M393" s="127">
        <v>1</v>
      </c>
      <c r="N393" s="114">
        <v>0.0296</v>
      </c>
      <c r="O393" s="114">
        <v>0.1184</v>
      </c>
      <c r="P393" s="118" t="s">
        <v>269</v>
      </c>
      <c r="Q393" s="118" t="s">
        <v>137</v>
      </c>
      <c r="R393" s="278"/>
      <c r="S393" s="103" t="s">
        <v>120</v>
      </c>
    </row>
    <row r="394" ht="40" customHeight="1" spans="1:19">
      <c r="A394" s="20">
        <v>388</v>
      </c>
      <c r="B394" s="119" t="s">
        <v>951</v>
      </c>
      <c r="C394" s="126" t="s">
        <v>113</v>
      </c>
      <c r="D394" s="36" t="s">
        <v>278</v>
      </c>
      <c r="E394" s="118" t="s">
        <v>137</v>
      </c>
      <c r="F394" s="119" t="s">
        <v>952</v>
      </c>
      <c r="G394" s="146">
        <v>45.8</v>
      </c>
      <c r="H394" s="146">
        <v>45.8</v>
      </c>
      <c r="I394" s="176"/>
      <c r="J394" s="176"/>
      <c r="K394" s="176"/>
      <c r="L394" s="119" t="s">
        <v>652</v>
      </c>
      <c r="M394" s="127">
        <v>1</v>
      </c>
      <c r="N394" s="114">
        <v>0.0186</v>
      </c>
      <c r="O394" s="114">
        <v>0.0744</v>
      </c>
      <c r="P394" s="118" t="s">
        <v>269</v>
      </c>
      <c r="Q394" s="118" t="s">
        <v>137</v>
      </c>
      <c r="R394" s="278"/>
      <c r="S394" s="103" t="s">
        <v>120</v>
      </c>
    </row>
    <row r="395" ht="40" customHeight="1" spans="1:19">
      <c r="A395" s="20">
        <v>389</v>
      </c>
      <c r="B395" s="119" t="s">
        <v>953</v>
      </c>
      <c r="C395" s="126" t="s">
        <v>113</v>
      </c>
      <c r="D395" s="36" t="s">
        <v>278</v>
      </c>
      <c r="E395" s="118" t="s">
        <v>174</v>
      </c>
      <c r="F395" s="119" t="s">
        <v>954</v>
      </c>
      <c r="G395" s="146">
        <v>6.3</v>
      </c>
      <c r="H395" s="146">
        <v>6.3</v>
      </c>
      <c r="I395" s="176"/>
      <c r="J395" s="176"/>
      <c r="K395" s="176"/>
      <c r="L395" s="119" t="s">
        <v>652</v>
      </c>
      <c r="M395" s="127">
        <v>1</v>
      </c>
      <c r="N395" s="114">
        <v>0.0279</v>
      </c>
      <c r="O395" s="114">
        <v>0.1116</v>
      </c>
      <c r="P395" s="118" t="s">
        <v>269</v>
      </c>
      <c r="Q395" s="118" t="s">
        <v>174</v>
      </c>
      <c r="R395" s="278"/>
      <c r="S395" s="103" t="s">
        <v>120</v>
      </c>
    </row>
    <row r="396" ht="40" customHeight="1" spans="1:19">
      <c r="A396" s="20">
        <v>390</v>
      </c>
      <c r="B396" s="119" t="s">
        <v>955</v>
      </c>
      <c r="C396" s="126" t="s">
        <v>113</v>
      </c>
      <c r="D396" s="36" t="s">
        <v>278</v>
      </c>
      <c r="E396" s="118" t="s">
        <v>133</v>
      </c>
      <c r="F396" s="119" t="s">
        <v>956</v>
      </c>
      <c r="G396" s="146">
        <v>75.3135</v>
      </c>
      <c r="H396" s="146">
        <v>75.3135</v>
      </c>
      <c r="I396" s="176"/>
      <c r="J396" s="176"/>
      <c r="K396" s="176"/>
      <c r="L396" s="119" t="s">
        <v>652</v>
      </c>
      <c r="M396" s="127">
        <v>1</v>
      </c>
      <c r="N396" s="114">
        <v>0.0298</v>
      </c>
      <c r="O396" s="114">
        <v>0.1192</v>
      </c>
      <c r="P396" s="118" t="s">
        <v>269</v>
      </c>
      <c r="Q396" s="118" t="s">
        <v>133</v>
      </c>
      <c r="R396" s="278"/>
      <c r="S396" s="103" t="s">
        <v>120</v>
      </c>
    </row>
    <row r="397" ht="40" customHeight="1" spans="1:19">
      <c r="A397" s="20">
        <v>391</v>
      </c>
      <c r="B397" s="119" t="s">
        <v>957</v>
      </c>
      <c r="C397" s="126" t="s">
        <v>113</v>
      </c>
      <c r="D397" s="36" t="s">
        <v>121</v>
      </c>
      <c r="E397" s="49" t="s">
        <v>115</v>
      </c>
      <c r="F397" s="48" t="s">
        <v>958</v>
      </c>
      <c r="G397" s="146">
        <v>21</v>
      </c>
      <c r="H397" s="47"/>
      <c r="I397" s="146">
        <v>21</v>
      </c>
      <c r="J397" s="203"/>
      <c r="K397" s="203"/>
      <c r="L397" s="119" t="s">
        <v>652</v>
      </c>
      <c r="M397" s="211">
        <v>1</v>
      </c>
      <c r="N397" s="212">
        <v>0.0133</v>
      </c>
      <c r="O397" s="212">
        <v>0.0532</v>
      </c>
      <c r="P397" s="49" t="s">
        <v>700</v>
      </c>
      <c r="Q397" s="49" t="s">
        <v>115</v>
      </c>
      <c r="R397" s="49"/>
      <c r="S397" s="103" t="s">
        <v>120</v>
      </c>
    </row>
    <row r="398" ht="40" customHeight="1" spans="1:19">
      <c r="A398" s="20">
        <v>392</v>
      </c>
      <c r="B398" s="119" t="s">
        <v>959</v>
      </c>
      <c r="C398" s="126" t="s">
        <v>113</v>
      </c>
      <c r="D398" s="36" t="s">
        <v>121</v>
      </c>
      <c r="E398" s="49" t="s">
        <v>115</v>
      </c>
      <c r="F398" s="48" t="s">
        <v>960</v>
      </c>
      <c r="G398" s="146">
        <v>10</v>
      </c>
      <c r="H398" s="146"/>
      <c r="I398" s="146">
        <v>10</v>
      </c>
      <c r="J398" s="203"/>
      <c r="K398" s="203"/>
      <c r="L398" s="119" t="s">
        <v>652</v>
      </c>
      <c r="M398" s="83">
        <v>1</v>
      </c>
      <c r="N398" s="84">
        <v>0.0076</v>
      </c>
      <c r="O398" s="84">
        <v>0.0356</v>
      </c>
      <c r="P398" s="49" t="s">
        <v>700</v>
      </c>
      <c r="Q398" s="49" t="s">
        <v>115</v>
      </c>
      <c r="R398" s="49"/>
      <c r="S398" s="103" t="s">
        <v>120</v>
      </c>
    </row>
    <row r="399" ht="40" customHeight="1" spans="1:19">
      <c r="A399" s="20">
        <v>393</v>
      </c>
      <c r="B399" s="48" t="s">
        <v>961</v>
      </c>
      <c r="C399" s="126" t="s">
        <v>113</v>
      </c>
      <c r="D399" s="36" t="s">
        <v>121</v>
      </c>
      <c r="E399" s="49" t="s">
        <v>115</v>
      </c>
      <c r="F399" s="48" t="s">
        <v>962</v>
      </c>
      <c r="G399" s="146">
        <v>10</v>
      </c>
      <c r="H399" s="146"/>
      <c r="I399" s="146">
        <v>10</v>
      </c>
      <c r="J399" s="203"/>
      <c r="K399" s="203"/>
      <c r="L399" s="119" t="s">
        <v>652</v>
      </c>
      <c r="M399" s="83">
        <v>1</v>
      </c>
      <c r="N399" s="84">
        <v>0.0067</v>
      </c>
      <c r="O399" s="84">
        <v>0.0301</v>
      </c>
      <c r="P399" s="49" t="s">
        <v>700</v>
      </c>
      <c r="Q399" s="49" t="s">
        <v>115</v>
      </c>
      <c r="R399" s="49"/>
      <c r="S399" s="103" t="s">
        <v>120</v>
      </c>
    </row>
    <row r="400" ht="40" customHeight="1" spans="1:19">
      <c r="A400" s="20">
        <v>394</v>
      </c>
      <c r="B400" s="48" t="s">
        <v>963</v>
      </c>
      <c r="C400" s="126" t="s">
        <v>113</v>
      </c>
      <c r="D400" s="36" t="s">
        <v>121</v>
      </c>
      <c r="E400" s="49" t="s">
        <v>115</v>
      </c>
      <c r="F400" s="48" t="s">
        <v>964</v>
      </c>
      <c r="G400" s="146">
        <v>6</v>
      </c>
      <c r="H400" s="146"/>
      <c r="I400" s="146">
        <v>6</v>
      </c>
      <c r="J400" s="203"/>
      <c r="K400" s="203"/>
      <c r="L400" s="119" t="s">
        <v>652</v>
      </c>
      <c r="M400" s="83">
        <v>1</v>
      </c>
      <c r="N400" s="84">
        <v>0.0106</v>
      </c>
      <c r="O400" s="84">
        <v>0.0445</v>
      </c>
      <c r="P400" s="49" t="s">
        <v>700</v>
      </c>
      <c r="Q400" s="49" t="s">
        <v>115</v>
      </c>
      <c r="R400" s="49"/>
      <c r="S400" s="103" t="s">
        <v>120</v>
      </c>
    </row>
    <row r="401" ht="40" customHeight="1" spans="1:19">
      <c r="A401" s="20">
        <v>395</v>
      </c>
      <c r="B401" s="48" t="s">
        <v>965</v>
      </c>
      <c r="C401" s="126" t="s">
        <v>113</v>
      </c>
      <c r="D401" s="36" t="s">
        <v>121</v>
      </c>
      <c r="E401" s="49" t="s">
        <v>115</v>
      </c>
      <c r="F401" s="48" t="s">
        <v>966</v>
      </c>
      <c r="G401" s="146">
        <v>3</v>
      </c>
      <c r="H401" s="146"/>
      <c r="I401" s="146">
        <v>3</v>
      </c>
      <c r="J401" s="203"/>
      <c r="K401" s="203"/>
      <c r="L401" s="119" t="s">
        <v>652</v>
      </c>
      <c r="M401" s="83">
        <v>1</v>
      </c>
      <c r="N401" s="84">
        <v>0.0076</v>
      </c>
      <c r="O401" s="84">
        <v>0.0356</v>
      </c>
      <c r="P401" s="49" t="s">
        <v>700</v>
      </c>
      <c r="Q401" s="49" t="s">
        <v>115</v>
      </c>
      <c r="R401" s="49"/>
      <c r="S401" s="103" t="s">
        <v>120</v>
      </c>
    </row>
    <row r="402" ht="40" customHeight="1" spans="1:19">
      <c r="A402" s="20">
        <v>396</v>
      </c>
      <c r="B402" s="48" t="s">
        <v>967</v>
      </c>
      <c r="C402" s="126" t="s">
        <v>113</v>
      </c>
      <c r="D402" s="36" t="s">
        <v>121</v>
      </c>
      <c r="E402" s="49" t="s">
        <v>115</v>
      </c>
      <c r="F402" s="48" t="s">
        <v>968</v>
      </c>
      <c r="G402" s="146">
        <v>17</v>
      </c>
      <c r="H402" s="146"/>
      <c r="I402" s="146">
        <v>17</v>
      </c>
      <c r="J402" s="203"/>
      <c r="K402" s="203"/>
      <c r="L402" s="119" t="s">
        <v>652</v>
      </c>
      <c r="M402" s="211">
        <v>1</v>
      </c>
      <c r="N402" s="212">
        <v>0.0159</v>
      </c>
      <c r="O402" s="212">
        <v>0.0694</v>
      </c>
      <c r="P402" s="49" t="s">
        <v>700</v>
      </c>
      <c r="Q402" s="49" t="s">
        <v>115</v>
      </c>
      <c r="R402" s="49"/>
      <c r="S402" s="103" t="s">
        <v>120</v>
      </c>
    </row>
    <row r="403" ht="40" customHeight="1" spans="1:19">
      <c r="A403" s="20">
        <v>397</v>
      </c>
      <c r="B403" s="54" t="s">
        <v>969</v>
      </c>
      <c r="C403" s="126" t="s">
        <v>113</v>
      </c>
      <c r="D403" s="36" t="s">
        <v>737</v>
      </c>
      <c r="E403" s="49" t="s">
        <v>213</v>
      </c>
      <c r="F403" s="54" t="s">
        <v>970</v>
      </c>
      <c r="G403" s="146">
        <v>10</v>
      </c>
      <c r="H403" s="146">
        <v>10</v>
      </c>
      <c r="I403" s="146"/>
      <c r="J403" s="203"/>
      <c r="K403" s="203"/>
      <c r="L403" s="119" t="s">
        <v>652</v>
      </c>
      <c r="M403" s="211">
        <v>1</v>
      </c>
      <c r="N403" s="212">
        <v>0.0106</v>
      </c>
      <c r="O403" s="212">
        <v>0.0387</v>
      </c>
      <c r="P403" s="49" t="s">
        <v>700</v>
      </c>
      <c r="Q403" s="49" t="s">
        <v>213</v>
      </c>
      <c r="R403" s="49"/>
      <c r="S403" s="103" t="s">
        <v>120</v>
      </c>
    </row>
    <row r="404" ht="40" customHeight="1" spans="1:19">
      <c r="A404" s="20">
        <v>398</v>
      </c>
      <c r="B404" s="122" t="s">
        <v>971</v>
      </c>
      <c r="C404" s="126" t="s">
        <v>113</v>
      </c>
      <c r="D404" s="36" t="s">
        <v>737</v>
      </c>
      <c r="E404" s="49" t="s">
        <v>156</v>
      </c>
      <c r="F404" s="122" t="s">
        <v>972</v>
      </c>
      <c r="G404" s="146">
        <v>72</v>
      </c>
      <c r="H404" s="146">
        <v>72</v>
      </c>
      <c r="I404" s="146"/>
      <c r="J404" s="203"/>
      <c r="K404" s="203"/>
      <c r="L404" s="119" t="s">
        <v>652</v>
      </c>
      <c r="M404" s="211">
        <v>1</v>
      </c>
      <c r="N404" s="212">
        <v>0.0084</v>
      </c>
      <c r="O404" s="212">
        <v>0.0341</v>
      </c>
      <c r="P404" s="49" t="s">
        <v>700</v>
      </c>
      <c r="Q404" s="49" t="s">
        <v>156</v>
      </c>
      <c r="R404" s="49"/>
      <c r="S404" s="103" t="s">
        <v>120</v>
      </c>
    </row>
    <row r="405" ht="40" customHeight="1" spans="1:19">
      <c r="A405" s="20">
        <v>399</v>
      </c>
      <c r="B405" s="122" t="s">
        <v>973</v>
      </c>
      <c r="C405" s="126" t="s">
        <v>113</v>
      </c>
      <c r="D405" s="36" t="s">
        <v>737</v>
      </c>
      <c r="E405" s="49" t="s">
        <v>156</v>
      </c>
      <c r="F405" s="122" t="s">
        <v>974</v>
      </c>
      <c r="G405" s="146">
        <v>28</v>
      </c>
      <c r="H405" s="146">
        <v>28</v>
      </c>
      <c r="I405" s="146"/>
      <c r="J405" s="203"/>
      <c r="K405" s="203"/>
      <c r="L405" s="119" t="s">
        <v>652</v>
      </c>
      <c r="M405" s="211">
        <v>1</v>
      </c>
      <c r="N405" s="212">
        <v>0.0084</v>
      </c>
      <c r="O405" s="212">
        <v>0.0341</v>
      </c>
      <c r="P405" s="49" t="s">
        <v>700</v>
      </c>
      <c r="Q405" s="49" t="s">
        <v>156</v>
      </c>
      <c r="R405" s="49"/>
      <c r="S405" s="103" t="s">
        <v>120</v>
      </c>
    </row>
    <row r="406" ht="40" customHeight="1" spans="1:19">
      <c r="A406" s="20">
        <v>400</v>
      </c>
      <c r="B406" s="122" t="s">
        <v>975</v>
      </c>
      <c r="C406" s="126" t="s">
        <v>113</v>
      </c>
      <c r="D406" s="36" t="s">
        <v>737</v>
      </c>
      <c r="E406" s="49" t="s">
        <v>279</v>
      </c>
      <c r="F406" s="122" t="s">
        <v>976</v>
      </c>
      <c r="G406" s="146">
        <v>20</v>
      </c>
      <c r="H406" s="146">
        <v>20</v>
      </c>
      <c r="I406" s="146"/>
      <c r="J406" s="203"/>
      <c r="K406" s="203"/>
      <c r="L406" s="119" t="s">
        <v>652</v>
      </c>
      <c r="M406" s="211">
        <v>1</v>
      </c>
      <c r="N406" s="212">
        <v>0.0081</v>
      </c>
      <c r="O406" s="212">
        <v>0.0354</v>
      </c>
      <c r="P406" s="49" t="s">
        <v>700</v>
      </c>
      <c r="Q406" s="49" t="s">
        <v>279</v>
      </c>
      <c r="R406" s="49"/>
      <c r="S406" s="103" t="s">
        <v>120</v>
      </c>
    </row>
    <row r="407" ht="40" customHeight="1" spans="1:19">
      <c r="A407" s="20">
        <v>401</v>
      </c>
      <c r="B407" s="48" t="s">
        <v>977</v>
      </c>
      <c r="C407" s="126" t="s">
        <v>113</v>
      </c>
      <c r="D407" s="36" t="s">
        <v>737</v>
      </c>
      <c r="E407" s="49" t="s">
        <v>428</v>
      </c>
      <c r="F407" s="48" t="s">
        <v>978</v>
      </c>
      <c r="G407" s="146">
        <v>20</v>
      </c>
      <c r="H407" s="146">
        <v>20</v>
      </c>
      <c r="I407" s="146"/>
      <c r="J407" s="203"/>
      <c r="K407" s="203"/>
      <c r="L407" s="119" t="s">
        <v>652</v>
      </c>
      <c r="M407" s="211">
        <v>1</v>
      </c>
      <c r="N407" s="212">
        <v>0.0142</v>
      </c>
      <c r="O407" s="212">
        <v>0.0664</v>
      </c>
      <c r="P407" s="49" t="s">
        <v>700</v>
      </c>
      <c r="Q407" s="49" t="s">
        <v>428</v>
      </c>
      <c r="R407" s="49"/>
      <c r="S407" s="103" t="s">
        <v>120</v>
      </c>
    </row>
    <row r="408" ht="62" customHeight="1" spans="1:19">
      <c r="A408" s="20">
        <v>402</v>
      </c>
      <c r="B408" s="62" t="s">
        <v>979</v>
      </c>
      <c r="C408" s="31"/>
      <c r="D408" s="36"/>
      <c r="E408" s="31"/>
      <c r="F408" s="31"/>
      <c r="G408" s="238">
        <f>SUM(G409:G413)</f>
        <v>500</v>
      </c>
      <c r="H408" s="238">
        <f>SUM(H409:H413)</f>
        <v>500</v>
      </c>
      <c r="I408" s="262"/>
      <c r="J408" s="262"/>
      <c r="K408" s="262"/>
      <c r="L408" s="263"/>
      <c r="M408" s="264"/>
      <c r="N408" s="265"/>
      <c r="O408" s="265"/>
      <c r="P408" s="31"/>
      <c r="Q408" s="31"/>
      <c r="R408" s="31"/>
      <c r="S408" s="103" t="s">
        <v>120</v>
      </c>
    </row>
    <row r="409" ht="38" customHeight="1" spans="1:19">
      <c r="A409" s="20">
        <v>403</v>
      </c>
      <c r="B409" s="48" t="s">
        <v>980</v>
      </c>
      <c r="C409" s="58" t="s">
        <v>712</v>
      </c>
      <c r="D409" s="36" t="s">
        <v>114</v>
      </c>
      <c r="E409" s="256" t="s">
        <v>981</v>
      </c>
      <c r="F409" s="58" t="s">
        <v>982</v>
      </c>
      <c r="G409" s="257">
        <v>186</v>
      </c>
      <c r="H409" s="37">
        <v>186</v>
      </c>
      <c r="I409" s="37"/>
      <c r="J409" s="37"/>
      <c r="K409" s="37"/>
      <c r="L409" s="210" t="s">
        <v>714</v>
      </c>
      <c r="M409" s="266">
        <v>1</v>
      </c>
      <c r="N409" s="267">
        <v>0.0032</v>
      </c>
      <c r="O409" s="267">
        <v>0.0127</v>
      </c>
      <c r="P409" s="37" t="s">
        <v>715</v>
      </c>
      <c r="Q409" s="37" t="s">
        <v>715</v>
      </c>
      <c r="R409" s="58"/>
      <c r="S409" s="103" t="s">
        <v>120</v>
      </c>
    </row>
    <row r="410" ht="45" customHeight="1" spans="1:19">
      <c r="A410" s="20">
        <v>404</v>
      </c>
      <c r="B410" s="48" t="s">
        <v>983</v>
      </c>
      <c r="C410" s="58" t="s">
        <v>712</v>
      </c>
      <c r="D410" s="36" t="s">
        <v>114</v>
      </c>
      <c r="E410" s="256" t="s">
        <v>723</v>
      </c>
      <c r="F410" s="58" t="s">
        <v>984</v>
      </c>
      <c r="G410" s="257">
        <v>47.25</v>
      </c>
      <c r="H410" s="37">
        <v>47.25</v>
      </c>
      <c r="I410" s="37"/>
      <c r="J410" s="37"/>
      <c r="K410" s="37"/>
      <c r="L410" s="210" t="s">
        <v>714</v>
      </c>
      <c r="M410" s="266">
        <v>1</v>
      </c>
      <c r="N410" s="267">
        <v>0.0103</v>
      </c>
      <c r="O410" s="267">
        <v>0.0474</v>
      </c>
      <c r="P410" s="37" t="s">
        <v>715</v>
      </c>
      <c r="Q410" s="37" t="s">
        <v>715</v>
      </c>
      <c r="R410" s="58"/>
      <c r="S410" s="103" t="s">
        <v>120</v>
      </c>
    </row>
    <row r="411" ht="28" customHeight="1" spans="1:19">
      <c r="A411" s="20">
        <v>405</v>
      </c>
      <c r="B411" s="48" t="s">
        <v>392</v>
      </c>
      <c r="C411" s="58" t="s">
        <v>712</v>
      </c>
      <c r="D411" s="36" t="s">
        <v>114</v>
      </c>
      <c r="E411" s="256" t="s">
        <v>392</v>
      </c>
      <c r="F411" s="58" t="s">
        <v>985</v>
      </c>
      <c r="G411" s="257">
        <v>117.5</v>
      </c>
      <c r="H411" s="37">
        <v>117.5</v>
      </c>
      <c r="I411" s="37"/>
      <c r="J411" s="37"/>
      <c r="K411" s="37"/>
      <c r="L411" s="210" t="s">
        <v>714</v>
      </c>
      <c r="M411" s="266">
        <v>1</v>
      </c>
      <c r="N411" s="267">
        <v>0.0075</v>
      </c>
      <c r="O411" s="267">
        <v>0.033</v>
      </c>
      <c r="P411" s="37" t="s">
        <v>715</v>
      </c>
      <c r="Q411" s="37" t="s">
        <v>715</v>
      </c>
      <c r="R411" s="58"/>
      <c r="S411" s="103" t="s">
        <v>120</v>
      </c>
    </row>
    <row r="412" ht="29" customHeight="1" spans="1:19">
      <c r="A412" s="20">
        <v>406</v>
      </c>
      <c r="B412" s="48" t="s">
        <v>986</v>
      </c>
      <c r="C412" s="58" t="s">
        <v>712</v>
      </c>
      <c r="D412" s="36" t="s">
        <v>114</v>
      </c>
      <c r="E412" s="256" t="s">
        <v>986</v>
      </c>
      <c r="F412" s="58" t="s">
        <v>987</v>
      </c>
      <c r="G412" s="257">
        <v>74.25</v>
      </c>
      <c r="H412" s="37">
        <v>74.25</v>
      </c>
      <c r="I412" s="37"/>
      <c r="J412" s="37"/>
      <c r="K412" s="37"/>
      <c r="L412" s="210" t="s">
        <v>714</v>
      </c>
      <c r="M412" s="266">
        <v>1</v>
      </c>
      <c r="N412" s="267">
        <v>0.0012</v>
      </c>
      <c r="O412" s="267">
        <v>0.0036</v>
      </c>
      <c r="P412" s="37" t="s">
        <v>715</v>
      </c>
      <c r="Q412" s="37" t="s">
        <v>715</v>
      </c>
      <c r="R412" s="58"/>
      <c r="S412" s="103" t="s">
        <v>120</v>
      </c>
    </row>
    <row r="413" ht="35" customHeight="1" spans="1:19">
      <c r="A413" s="20">
        <v>407</v>
      </c>
      <c r="B413" s="48" t="s">
        <v>397</v>
      </c>
      <c r="C413" s="58" t="s">
        <v>712</v>
      </c>
      <c r="D413" s="36" t="s">
        <v>114</v>
      </c>
      <c r="E413" s="256" t="s">
        <v>397</v>
      </c>
      <c r="F413" s="58" t="s">
        <v>988</v>
      </c>
      <c r="G413" s="257">
        <v>75</v>
      </c>
      <c r="H413" s="37">
        <v>75</v>
      </c>
      <c r="I413" s="37"/>
      <c r="J413" s="37"/>
      <c r="K413" s="37"/>
      <c r="L413" s="210" t="s">
        <v>714</v>
      </c>
      <c r="M413" s="266">
        <v>1</v>
      </c>
      <c r="N413" s="267">
        <v>0.0046</v>
      </c>
      <c r="O413" s="267">
        <v>0.0204</v>
      </c>
      <c r="P413" s="37" t="s">
        <v>715</v>
      </c>
      <c r="Q413" s="37" t="s">
        <v>715</v>
      </c>
      <c r="R413" s="58"/>
      <c r="S413" s="103" t="s">
        <v>120</v>
      </c>
    </row>
    <row r="414" ht="46" customHeight="1" spans="1:19">
      <c r="A414" s="20">
        <v>408</v>
      </c>
      <c r="B414" s="62" t="s">
        <v>989</v>
      </c>
      <c r="C414" s="58"/>
      <c r="D414" s="36"/>
      <c r="E414" s="256"/>
      <c r="F414" s="58"/>
      <c r="G414" s="238">
        <v>127.3</v>
      </c>
      <c r="H414" s="238">
        <v>127.3</v>
      </c>
      <c r="I414" s="37"/>
      <c r="J414" s="37"/>
      <c r="K414" s="37"/>
      <c r="L414" s="210"/>
      <c r="M414" s="266"/>
      <c r="N414" s="267"/>
      <c r="O414" s="267"/>
      <c r="P414" s="37"/>
      <c r="Q414" s="37"/>
      <c r="R414" s="58"/>
      <c r="S414" s="103" t="s">
        <v>120</v>
      </c>
    </row>
    <row r="415" ht="48" customHeight="1" spans="1:19">
      <c r="A415" s="20">
        <v>409</v>
      </c>
      <c r="B415" s="48" t="s">
        <v>990</v>
      </c>
      <c r="C415" s="58" t="s">
        <v>712</v>
      </c>
      <c r="D415" s="36" t="s">
        <v>225</v>
      </c>
      <c r="E415" s="256" t="s">
        <v>403</v>
      </c>
      <c r="F415" s="58" t="s">
        <v>991</v>
      </c>
      <c r="G415" s="257">
        <v>13</v>
      </c>
      <c r="H415" s="257">
        <v>13</v>
      </c>
      <c r="I415" s="37"/>
      <c r="J415" s="37"/>
      <c r="K415" s="37"/>
      <c r="L415" s="210" t="s">
        <v>714</v>
      </c>
      <c r="M415" s="266">
        <v>1</v>
      </c>
      <c r="N415" s="267">
        <v>0.013</v>
      </c>
      <c r="O415" s="267">
        <v>0.0565</v>
      </c>
      <c r="P415" s="37" t="s">
        <v>715</v>
      </c>
      <c r="Q415" s="37" t="s">
        <v>715</v>
      </c>
      <c r="R415" s="58"/>
      <c r="S415" s="103" t="s">
        <v>120</v>
      </c>
    </row>
    <row r="416" ht="35" customHeight="1" spans="1:19">
      <c r="A416" s="20">
        <v>410</v>
      </c>
      <c r="B416" s="48" t="s">
        <v>992</v>
      </c>
      <c r="C416" s="58" t="s">
        <v>712</v>
      </c>
      <c r="D416" s="36" t="s">
        <v>225</v>
      </c>
      <c r="E416" s="256" t="s">
        <v>993</v>
      </c>
      <c r="F416" s="58" t="s">
        <v>994</v>
      </c>
      <c r="G416" s="257">
        <v>25.6</v>
      </c>
      <c r="H416" s="257">
        <v>25.6</v>
      </c>
      <c r="I416" s="37"/>
      <c r="J416" s="37"/>
      <c r="K416" s="37"/>
      <c r="L416" s="210" t="s">
        <v>714</v>
      </c>
      <c r="M416" s="266">
        <v>1</v>
      </c>
      <c r="N416" s="267">
        <v>0.01</v>
      </c>
      <c r="O416" s="267">
        <v>0.0409</v>
      </c>
      <c r="P416" s="37" t="s">
        <v>715</v>
      </c>
      <c r="Q416" s="37" t="s">
        <v>715</v>
      </c>
      <c r="R416" s="58"/>
      <c r="S416" s="103" t="s">
        <v>120</v>
      </c>
    </row>
    <row r="417" ht="54" customHeight="1" spans="1:19">
      <c r="A417" s="20">
        <v>411</v>
      </c>
      <c r="B417" s="48" t="s">
        <v>995</v>
      </c>
      <c r="C417" s="58" t="s">
        <v>712</v>
      </c>
      <c r="D417" s="36" t="s">
        <v>225</v>
      </c>
      <c r="E417" s="256" t="s">
        <v>996</v>
      </c>
      <c r="F417" s="58" t="s">
        <v>997</v>
      </c>
      <c r="G417" s="257">
        <v>15</v>
      </c>
      <c r="H417" s="257">
        <v>15</v>
      </c>
      <c r="I417" s="37"/>
      <c r="J417" s="37"/>
      <c r="K417" s="37"/>
      <c r="L417" s="210" t="s">
        <v>714</v>
      </c>
      <c r="M417" s="266">
        <v>1</v>
      </c>
      <c r="N417" s="267">
        <v>0.107</v>
      </c>
      <c r="O417" s="267">
        <v>0.0472</v>
      </c>
      <c r="P417" s="37" t="s">
        <v>715</v>
      </c>
      <c r="Q417" s="37" t="s">
        <v>715</v>
      </c>
      <c r="R417" s="58"/>
      <c r="S417" s="103" t="s">
        <v>120</v>
      </c>
    </row>
    <row r="418" ht="46" customHeight="1" spans="1:19">
      <c r="A418" s="20">
        <v>412</v>
      </c>
      <c r="B418" s="48" t="s">
        <v>998</v>
      </c>
      <c r="C418" s="58" t="s">
        <v>712</v>
      </c>
      <c r="D418" s="36" t="s">
        <v>225</v>
      </c>
      <c r="E418" s="256" t="s">
        <v>350</v>
      </c>
      <c r="F418" s="58" t="s">
        <v>999</v>
      </c>
      <c r="G418" s="257">
        <v>3</v>
      </c>
      <c r="H418" s="257">
        <v>3</v>
      </c>
      <c r="I418" s="37"/>
      <c r="J418" s="37"/>
      <c r="K418" s="37"/>
      <c r="L418" s="210" t="s">
        <v>714</v>
      </c>
      <c r="M418" s="266">
        <v>1</v>
      </c>
      <c r="N418" s="267">
        <v>0.087</v>
      </c>
      <c r="O418" s="267">
        <v>0.0333</v>
      </c>
      <c r="P418" s="37" t="s">
        <v>715</v>
      </c>
      <c r="Q418" s="37" t="s">
        <v>715</v>
      </c>
      <c r="R418" s="58"/>
      <c r="S418" s="103" t="s">
        <v>120</v>
      </c>
    </row>
    <row r="419" ht="35" customHeight="1" spans="1:19">
      <c r="A419" s="20">
        <v>413</v>
      </c>
      <c r="B419" s="48" t="s">
        <v>1000</v>
      </c>
      <c r="C419" s="58" t="s">
        <v>712</v>
      </c>
      <c r="D419" s="36" t="s">
        <v>225</v>
      </c>
      <c r="E419" s="256" t="s">
        <v>397</v>
      </c>
      <c r="F419" s="58" t="s">
        <v>1001</v>
      </c>
      <c r="G419" s="257">
        <v>14.5</v>
      </c>
      <c r="H419" s="257">
        <v>14.5</v>
      </c>
      <c r="I419" s="37"/>
      <c r="J419" s="37"/>
      <c r="K419" s="37"/>
      <c r="L419" s="210" t="s">
        <v>714</v>
      </c>
      <c r="M419" s="266">
        <v>1</v>
      </c>
      <c r="N419" s="267">
        <v>0.0046</v>
      </c>
      <c r="O419" s="267">
        <v>0.0207</v>
      </c>
      <c r="P419" s="37" t="s">
        <v>715</v>
      </c>
      <c r="Q419" s="37" t="s">
        <v>715</v>
      </c>
      <c r="R419" s="58"/>
      <c r="S419" s="103" t="s">
        <v>120</v>
      </c>
    </row>
    <row r="420" ht="35" customHeight="1" spans="1:19">
      <c r="A420" s="20">
        <v>414</v>
      </c>
      <c r="B420" s="48" t="s">
        <v>1002</v>
      </c>
      <c r="C420" s="58" t="s">
        <v>712</v>
      </c>
      <c r="D420" s="36" t="s">
        <v>225</v>
      </c>
      <c r="E420" s="256" t="s">
        <v>374</v>
      </c>
      <c r="F420" s="58" t="s">
        <v>1003</v>
      </c>
      <c r="G420" s="257">
        <v>56.2</v>
      </c>
      <c r="H420" s="257">
        <v>56.2</v>
      </c>
      <c r="I420" s="37"/>
      <c r="J420" s="37"/>
      <c r="K420" s="37"/>
      <c r="L420" s="210" t="s">
        <v>714</v>
      </c>
      <c r="M420" s="266">
        <v>1</v>
      </c>
      <c r="N420" s="267">
        <v>0.0142</v>
      </c>
      <c r="O420" s="267">
        <v>0.0664</v>
      </c>
      <c r="P420" s="37" t="s">
        <v>715</v>
      </c>
      <c r="Q420" s="37" t="s">
        <v>715</v>
      </c>
      <c r="R420" s="58"/>
      <c r="S420" s="103" t="s">
        <v>120</v>
      </c>
    </row>
    <row r="421" ht="57" customHeight="1" spans="1:19">
      <c r="A421" s="20">
        <v>415</v>
      </c>
      <c r="B421" s="62" t="s">
        <v>1004</v>
      </c>
      <c r="C421" s="31"/>
      <c r="D421" s="36"/>
      <c r="E421" s="31"/>
      <c r="F421" s="31"/>
      <c r="G421" s="238">
        <f ca="1">SUM(G422:G434:G436)</f>
        <v>867.7333</v>
      </c>
      <c r="H421" s="238">
        <f ca="1">SUM(H422:H434:H436)</f>
        <v>867.7333</v>
      </c>
      <c r="I421" s="238"/>
      <c r="J421" s="262"/>
      <c r="K421" s="262"/>
      <c r="L421" s="263"/>
      <c r="M421" s="264"/>
      <c r="N421" s="265"/>
      <c r="O421" s="265"/>
      <c r="P421" s="31"/>
      <c r="Q421" s="31"/>
      <c r="R421" s="31"/>
      <c r="S421" s="103" t="s">
        <v>120</v>
      </c>
    </row>
    <row r="422" ht="39" customHeight="1" spans="1:19">
      <c r="A422" s="20">
        <v>416</v>
      </c>
      <c r="B422" s="58" t="s">
        <v>1005</v>
      </c>
      <c r="C422" s="58" t="s">
        <v>1006</v>
      </c>
      <c r="D422" s="36" t="s">
        <v>114</v>
      </c>
      <c r="E422" s="58" t="s">
        <v>115</v>
      </c>
      <c r="F422" s="58" t="s">
        <v>1007</v>
      </c>
      <c r="G422" s="257">
        <v>41.27</v>
      </c>
      <c r="H422" s="257">
        <v>41.27</v>
      </c>
      <c r="I422" s="257"/>
      <c r="J422" s="58"/>
      <c r="K422" s="37"/>
      <c r="L422" s="68" t="s">
        <v>1008</v>
      </c>
      <c r="M422" s="256">
        <v>15</v>
      </c>
      <c r="N422" s="268">
        <v>0.1308</v>
      </c>
      <c r="O422" s="268">
        <v>0.5461</v>
      </c>
      <c r="P422" s="37" t="s">
        <v>715</v>
      </c>
      <c r="Q422" s="37" t="s">
        <v>715</v>
      </c>
      <c r="R422" s="58"/>
      <c r="S422" s="103" t="s">
        <v>120</v>
      </c>
    </row>
    <row r="423" ht="35" customHeight="1" spans="1:19">
      <c r="A423" s="20">
        <v>417</v>
      </c>
      <c r="B423" s="58" t="s">
        <v>1009</v>
      </c>
      <c r="C423" s="58" t="s">
        <v>1006</v>
      </c>
      <c r="D423" s="36" t="s">
        <v>114</v>
      </c>
      <c r="E423" s="58" t="s">
        <v>1010</v>
      </c>
      <c r="F423" s="58" t="s">
        <v>1011</v>
      </c>
      <c r="G423" s="257">
        <v>190.09</v>
      </c>
      <c r="H423" s="257">
        <v>190.09</v>
      </c>
      <c r="I423" s="257"/>
      <c r="J423" s="58"/>
      <c r="K423" s="37"/>
      <c r="L423" s="68" t="s">
        <v>1008</v>
      </c>
      <c r="M423" s="256">
        <v>30</v>
      </c>
      <c r="N423" s="268">
        <v>0.3081</v>
      </c>
      <c r="O423" s="268">
        <v>1.2637</v>
      </c>
      <c r="P423" s="37" t="s">
        <v>715</v>
      </c>
      <c r="Q423" s="37" t="s">
        <v>715</v>
      </c>
      <c r="R423" s="58"/>
      <c r="S423" s="103" t="s">
        <v>120</v>
      </c>
    </row>
    <row r="424" ht="33" customHeight="1" spans="1:19">
      <c r="A424" s="20">
        <v>418</v>
      </c>
      <c r="B424" s="58" t="s">
        <v>1012</v>
      </c>
      <c r="C424" s="58" t="s">
        <v>1006</v>
      </c>
      <c r="D424" s="36" t="s">
        <v>114</v>
      </c>
      <c r="E424" s="58" t="s">
        <v>1013</v>
      </c>
      <c r="F424" s="58" t="s">
        <v>1014</v>
      </c>
      <c r="G424" s="257">
        <v>41.13</v>
      </c>
      <c r="H424" s="257">
        <v>41.13</v>
      </c>
      <c r="I424" s="257"/>
      <c r="J424" s="58"/>
      <c r="K424" s="37"/>
      <c r="L424" s="68" t="s">
        <v>1008</v>
      </c>
      <c r="M424" s="256">
        <v>21</v>
      </c>
      <c r="N424" s="268">
        <v>0.1788</v>
      </c>
      <c r="O424" s="268">
        <v>0.7601</v>
      </c>
      <c r="P424" s="37" t="s">
        <v>715</v>
      </c>
      <c r="Q424" s="37" t="s">
        <v>715</v>
      </c>
      <c r="R424" s="58"/>
      <c r="S424" s="103" t="s">
        <v>120</v>
      </c>
    </row>
    <row r="425" ht="30" customHeight="1" spans="1:19">
      <c r="A425" s="20">
        <v>419</v>
      </c>
      <c r="B425" s="58" t="s">
        <v>1015</v>
      </c>
      <c r="C425" s="58" t="s">
        <v>1006</v>
      </c>
      <c r="D425" s="36" t="s">
        <v>114</v>
      </c>
      <c r="E425" s="58" t="s">
        <v>396</v>
      </c>
      <c r="F425" s="58" t="s">
        <v>1016</v>
      </c>
      <c r="G425" s="257">
        <v>67.9</v>
      </c>
      <c r="H425" s="257">
        <v>67.9</v>
      </c>
      <c r="I425" s="257"/>
      <c r="J425" s="58"/>
      <c r="K425" s="37"/>
      <c r="L425" s="68" t="s">
        <v>1008</v>
      </c>
      <c r="M425" s="256">
        <v>1</v>
      </c>
      <c r="N425" s="268">
        <v>0.0124</v>
      </c>
      <c r="O425" s="268">
        <v>0.0519</v>
      </c>
      <c r="P425" s="37" t="s">
        <v>715</v>
      </c>
      <c r="Q425" s="37" t="s">
        <v>715</v>
      </c>
      <c r="R425" s="58"/>
      <c r="S425" s="103" t="s">
        <v>120</v>
      </c>
    </row>
    <row r="426" ht="47" customHeight="1" spans="1:19">
      <c r="A426" s="20">
        <v>420</v>
      </c>
      <c r="B426" s="58" t="s">
        <v>1017</v>
      </c>
      <c r="C426" s="58" t="s">
        <v>1006</v>
      </c>
      <c r="D426" s="36" t="s">
        <v>114</v>
      </c>
      <c r="E426" s="58" t="s">
        <v>1018</v>
      </c>
      <c r="F426" s="58" t="s">
        <v>1019</v>
      </c>
      <c r="G426" s="257">
        <v>22.047</v>
      </c>
      <c r="H426" s="257">
        <v>22.047</v>
      </c>
      <c r="I426" s="257"/>
      <c r="J426" s="58"/>
      <c r="K426" s="37"/>
      <c r="L426" s="68" t="s">
        <v>1008</v>
      </c>
      <c r="M426" s="256">
        <v>3</v>
      </c>
      <c r="N426" s="268">
        <v>0.0164</v>
      </c>
      <c r="O426" s="268">
        <v>0.0645</v>
      </c>
      <c r="P426" s="37" t="s">
        <v>715</v>
      </c>
      <c r="Q426" s="37" t="s">
        <v>715</v>
      </c>
      <c r="R426" s="58"/>
      <c r="S426" s="103" t="s">
        <v>120</v>
      </c>
    </row>
    <row r="427" ht="53" customHeight="1" spans="1:19">
      <c r="A427" s="20">
        <v>421</v>
      </c>
      <c r="B427" s="58" t="s">
        <v>1020</v>
      </c>
      <c r="C427" s="58" t="s">
        <v>1006</v>
      </c>
      <c r="D427" s="36" t="s">
        <v>114</v>
      </c>
      <c r="E427" s="58" t="s">
        <v>1021</v>
      </c>
      <c r="F427" s="58" t="s">
        <v>1022</v>
      </c>
      <c r="G427" s="257">
        <v>36.72</v>
      </c>
      <c r="H427" s="257">
        <v>36.72</v>
      </c>
      <c r="I427" s="257"/>
      <c r="J427" s="58"/>
      <c r="K427" s="37"/>
      <c r="L427" s="68" t="s">
        <v>1008</v>
      </c>
      <c r="M427" s="256">
        <v>3</v>
      </c>
      <c r="N427" s="268">
        <v>0.0326</v>
      </c>
      <c r="O427" s="268">
        <v>0.0489</v>
      </c>
      <c r="P427" s="37" t="s">
        <v>715</v>
      </c>
      <c r="Q427" s="37" t="s">
        <v>715</v>
      </c>
      <c r="R427" s="58"/>
      <c r="S427" s="103" t="s">
        <v>120</v>
      </c>
    </row>
    <row r="428" ht="40" customHeight="1" spans="1:19">
      <c r="A428" s="20">
        <v>422</v>
      </c>
      <c r="B428" s="58" t="s">
        <v>1023</v>
      </c>
      <c r="C428" s="58" t="s">
        <v>1006</v>
      </c>
      <c r="D428" s="36" t="s">
        <v>114</v>
      </c>
      <c r="E428" s="58" t="s">
        <v>141</v>
      </c>
      <c r="F428" s="58" t="s">
        <v>1024</v>
      </c>
      <c r="G428" s="257">
        <v>52.87</v>
      </c>
      <c r="H428" s="257">
        <v>52.87</v>
      </c>
      <c r="I428" s="257"/>
      <c r="J428" s="58"/>
      <c r="K428" s="37"/>
      <c r="L428" s="68" t="s">
        <v>1008</v>
      </c>
      <c r="M428" s="256">
        <v>3</v>
      </c>
      <c r="N428" s="268">
        <v>0.0169</v>
      </c>
      <c r="O428" s="268">
        <v>0.0789</v>
      </c>
      <c r="P428" s="37" t="s">
        <v>715</v>
      </c>
      <c r="Q428" s="37" t="s">
        <v>715</v>
      </c>
      <c r="R428" s="58"/>
      <c r="S428" s="103" t="s">
        <v>120</v>
      </c>
    </row>
    <row r="429" ht="40" customHeight="1" spans="1:19">
      <c r="A429" s="20">
        <v>423</v>
      </c>
      <c r="B429" s="58" t="s">
        <v>1025</v>
      </c>
      <c r="C429" s="58" t="s">
        <v>1006</v>
      </c>
      <c r="D429" s="36" t="s">
        <v>114</v>
      </c>
      <c r="E429" s="58" t="s">
        <v>1026</v>
      </c>
      <c r="F429" s="58" t="s">
        <v>1027</v>
      </c>
      <c r="G429" s="257">
        <v>47.55</v>
      </c>
      <c r="H429" s="257">
        <v>47.55</v>
      </c>
      <c r="I429" s="257"/>
      <c r="J429" s="58"/>
      <c r="K429" s="37"/>
      <c r="L429" s="68" t="s">
        <v>1008</v>
      </c>
      <c r="M429" s="256">
        <v>1</v>
      </c>
      <c r="N429" s="268">
        <v>0.0071</v>
      </c>
      <c r="O429" s="268">
        <v>0.0231</v>
      </c>
      <c r="P429" s="37" t="s">
        <v>715</v>
      </c>
      <c r="Q429" s="37" t="s">
        <v>715</v>
      </c>
      <c r="R429" s="58"/>
      <c r="S429" s="103" t="s">
        <v>120</v>
      </c>
    </row>
    <row r="430" ht="40" customHeight="1" spans="1:19">
      <c r="A430" s="20">
        <v>424</v>
      </c>
      <c r="B430" s="58" t="s">
        <v>1028</v>
      </c>
      <c r="C430" s="58" t="s">
        <v>1006</v>
      </c>
      <c r="D430" s="36" t="s">
        <v>114</v>
      </c>
      <c r="E430" s="58" t="s">
        <v>363</v>
      </c>
      <c r="F430" s="58" t="s">
        <v>1029</v>
      </c>
      <c r="G430" s="257">
        <v>32.43</v>
      </c>
      <c r="H430" s="257">
        <v>32.43</v>
      </c>
      <c r="I430" s="257"/>
      <c r="J430" s="58"/>
      <c r="K430" s="37"/>
      <c r="L430" s="68" t="s">
        <v>1008</v>
      </c>
      <c r="M430" s="256">
        <v>1</v>
      </c>
      <c r="N430" s="268">
        <v>0.019</v>
      </c>
      <c r="O430" s="268">
        <v>0.0755</v>
      </c>
      <c r="P430" s="37" t="s">
        <v>715</v>
      </c>
      <c r="Q430" s="37" t="s">
        <v>715</v>
      </c>
      <c r="R430" s="58"/>
      <c r="S430" s="103" t="s">
        <v>120</v>
      </c>
    </row>
    <row r="431" ht="40" customHeight="1" spans="1:19">
      <c r="A431" s="20">
        <v>425</v>
      </c>
      <c r="B431" s="58" t="s">
        <v>1030</v>
      </c>
      <c r="C431" s="58" t="s">
        <v>1006</v>
      </c>
      <c r="D431" s="36" t="s">
        <v>114</v>
      </c>
      <c r="E431" s="58" t="s">
        <v>385</v>
      </c>
      <c r="F431" s="58" t="s">
        <v>1031</v>
      </c>
      <c r="G431" s="257">
        <v>29.74</v>
      </c>
      <c r="H431" s="257">
        <v>29.74</v>
      </c>
      <c r="I431" s="257"/>
      <c r="J431" s="58"/>
      <c r="K431" s="37"/>
      <c r="L431" s="68" t="s">
        <v>1008</v>
      </c>
      <c r="M431" s="256">
        <v>1</v>
      </c>
      <c r="N431" s="268">
        <v>0.0045</v>
      </c>
      <c r="O431" s="268">
        <v>0.0207</v>
      </c>
      <c r="P431" s="37" t="s">
        <v>715</v>
      </c>
      <c r="Q431" s="37" t="s">
        <v>715</v>
      </c>
      <c r="R431" s="58"/>
      <c r="S431" s="103" t="s">
        <v>120</v>
      </c>
    </row>
    <row r="432" ht="40" customHeight="1" spans="1:19">
      <c r="A432" s="20">
        <v>426</v>
      </c>
      <c r="B432" s="58" t="s">
        <v>1032</v>
      </c>
      <c r="C432" s="58" t="s">
        <v>1006</v>
      </c>
      <c r="D432" s="36" t="s">
        <v>114</v>
      </c>
      <c r="E432" s="58" t="s">
        <v>360</v>
      </c>
      <c r="F432" s="58" t="s">
        <v>1033</v>
      </c>
      <c r="G432" s="257">
        <v>68.99</v>
      </c>
      <c r="H432" s="257">
        <v>68.99</v>
      </c>
      <c r="I432" s="257"/>
      <c r="J432" s="58"/>
      <c r="K432" s="37"/>
      <c r="L432" s="68" t="s">
        <v>1008</v>
      </c>
      <c r="M432" s="256">
        <v>1</v>
      </c>
      <c r="N432" s="268">
        <v>0.0106</v>
      </c>
      <c r="O432" s="268">
        <v>0.0395</v>
      </c>
      <c r="P432" s="37" t="s">
        <v>715</v>
      </c>
      <c r="Q432" s="37" t="s">
        <v>715</v>
      </c>
      <c r="R432" s="58"/>
      <c r="S432" s="103" t="s">
        <v>120</v>
      </c>
    </row>
    <row r="433" ht="40" customHeight="1" spans="1:19">
      <c r="A433" s="20">
        <v>427</v>
      </c>
      <c r="B433" s="58" t="s">
        <v>1034</v>
      </c>
      <c r="C433" s="58" t="s">
        <v>1006</v>
      </c>
      <c r="D433" s="36" t="s">
        <v>114</v>
      </c>
      <c r="E433" s="58" t="s">
        <v>1035</v>
      </c>
      <c r="F433" s="58" t="s">
        <v>1036</v>
      </c>
      <c r="G433" s="257">
        <v>116.6</v>
      </c>
      <c r="H433" s="257">
        <v>116.6</v>
      </c>
      <c r="I433" s="257"/>
      <c r="J433" s="58"/>
      <c r="K433" s="37"/>
      <c r="L433" s="68" t="s">
        <v>1008</v>
      </c>
      <c r="M433" s="256">
        <v>1</v>
      </c>
      <c r="N433" s="268">
        <v>0.0014</v>
      </c>
      <c r="O433" s="268">
        <v>0.0062</v>
      </c>
      <c r="P433" s="37" t="s">
        <v>715</v>
      </c>
      <c r="Q433" s="37" t="s">
        <v>715</v>
      </c>
      <c r="R433" s="58"/>
      <c r="S433" s="103" t="s">
        <v>120</v>
      </c>
    </row>
    <row r="434" ht="40" customHeight="1" spans="1:19">
      <c r="A434" s="20">
        <v>428</v>
      </c>
      <c r="B434" s="226" t="s">
        <v>1037</v>
      </c>
      <c r="C434" s="132" t="s">
        <v>113</v>
      </c>
      <c r="D434" s="36" t="s">
        <v>114</v>
      </c>
      <c r="E434" s="118" t="s">
        <v>358</v>
      </c>
      <c r="F434" s="58" t="s">
        <v>1038</v>
      </c>
      <c r="G434" s="180">
        <v>21.0162</v>
      </c>
      <c r="H434" s="180">
        <v>21.0162</v>
      </c>
      <c r="I434" s="180"/>
      <c r="J434" s="37"/>
      <c r="K434" s="37"/>
      <c r="L434" s="54" t="s">
        <v>1039</v>
      </c>
      <c r="M434" s="211">
        <v>1</v>
      </c>
      <c r="N434" s="212">
        <v>0.0079</v>
      </c>
      <c r="O434" s="212">
        <v>0.0349</v>
      </c>
      <c r="P434" s="49" t="s">
        <v>715</v>
      </c>
      <c r="Q434" s="49" t="s">
        <v>715</v>
      </c>
      <c r="R434" s="58"/>
      <c r="S434" s="103" t="s">
        <v>120</v>
      </c>
    </row>
    <row r="435" ht="40" customHeight="1" spans="1:19">
      <c r="A435" s="20">
        <v>429</v>
      </c>
      <c r="B435" s="226" t="s">
        <v>1040</v>
      </c>
      <c r="C435" s="132" t="s">
        <v>113</v>
      </c>
      <c r="D435" s="36" t="s">
        <v>114</v>
      </c>
      <c r="E435" s="118" t="s">
        <v>137</v>
      </c>
      <c r="F435" s="58" t="s">
        <v>1041</v>
      </c>
      <c r="G435" s="180">
        <v>35.4145</v>
      </c>
      <c r="H435" s="180">
        <v>35.4145</v>
      </c>
      <c r="I435" s="180"/>
      <c r="J435" s="37"/>
      <c r="K435" s="37"/>
      <c r="L435" s="54" t="s">
        <v>1039</v>
      </c>
      <c r="M435" s="211">
        <v>1</v>
      </c>
      <c r="N435" s="212">
        <v>0.006</v>
      </c>
      <c r="O435" s="212">
        <v>0.0248</v>
      </c>
      <c r="P435" s="49" t="s">
        <v>715</v>
      </c>
      <c r="Q435" s="49" t="s">
        <v>715</v>
      </c>
      <c r="R435" s="58"/>
      <c r="S435" s="103" t="s">
        <v>120</v>
      </c>
    </row>
    <row r="436" ht="40" customHeight="1" spans="1:19">
      <c r="A436" s="20">
        <v>430</v>
      </c>
      <c r="B436" s="226" t="s">
        <v>1042</v>
      </c>
      <c r="C436" s="132" t="s">
        <v>113</v>
      </c>
      <c r="D436" s="36" t="s">
        <v>114</v>
      </c>
      <c r="E436" s="118" t="s">
        <v>137</v>
      </c>
      <c r="F436" s="58" t="s">
        <v>1043</v>
      </c>
      <c r="G436" s="180">
        <v>63.9656</v>
      </c>
      <c r="H436" s="180">
        <v>63.9656</v>
      </c>
      <c r="I436" s="180"/>
      <c r="J436" s="37"/>
      <c r="K436" s="37"/>
      <c r="L436" s="54" t="s">
        <v>1039</v>
      </c>
      <c r="M436" s="211">
        <v>1</v>
      </c>
      <c r="N436" s="212">
        <v>0.0094</v>
      </c>
      <c r="O436" s="212">
        <v>0.0376</v>
      </c>
      <c r="P436" s="49" t="s">
        <v>715</v>
      </c>
      <c r="Q436" s="49" t="s">
        <v>715</v>
      </c>
      <c r="R436" s="58"/>
      <c r="S436" s="103" t="s">
        <v>120</v>
      </c>
    </row>
    <row r="437" ht="55" customHeight="1" spans="1:19">
      <c r="A437" s="20">
        <v>431</v>
      </c>
      <c r="B437" s="62" t="s">
        <v>1044</v>
      </c>
      <c r="C437" s="49"/>
      <c r="D437" s="36"/>
      <c r="E437" s="49"/>
      <c r="F437" s="49"/>
      <c r="G437" s="47">
        <f t="shared" ref="G437:I437" si="8">SUM(G438:G443)</f>
        <v>3144.06</v>
      </c>
      <c r="H437" s="47">
        <f t="shared" si="8"/>
        <v>2327.55</v>
      </c>
      <c r="I437" s="47">
        <f t="shared" si="8"/>
        <v>816.51</v>
      </c>
      <c r="J437" s="269"/>
      <c r="K437" s="269"/>
      <c r="L437" s="270"/>
      <c r="M437" s="271"/>
      <c r="N437" s="255"/>
      <c r="O437" s="255"/>
      <c r="P437" s="272"/>
      <c r="Q437" s="272"/>
      <c r="R437" s="272"/>
      <c r="S437" s="103" t="s">
        <v>120</v>
      </c>
    </row>
    <row r="438" ht="62" customHeight="1" spans="1:19">
      <c r="A438" s="20">
        <v>432</v>
      </c>
      <c r="B438" s="48" t="s">
        <v>1045</v>
      </c>
      <c r="C438" s="49" t="s">
        <v>113</v>
      </c>
      <c r="D438" s="36" t="s">
        <v>225</v>
      </c>
      <c r="E438" s="58" t="s">
        <v>1046</v>
      </c>
      <c r="F438" s="38" t="s">
        <v>1047</v>
      </c>
      <c r="G438" s="65">
        <v>18</v>
      </c>
      <c r="H438" s="65">
        <v>18</v>
      </c>
      <c r="I438" s="269"/>
      <c r="J438" s="269"/>
      <c r="K438" s="269"/>
      <c r="L438" s="147" t="s">
        <v>1048</v>
      </c>
      <c r="M438" s="271">
        <v>1</v>
      </c>
      <c r="N438" s="267">
        <v>0.0012</v>
      </c>
      <c r="O438" s="273">
        <v>0.0051</v>
      </c>
      <c r="P438" s="274" t="s">
        <v>1049</v>
      </c>
      <c r="Q438" s="274" t="s">
        <v>115</v>
      </c>
      <c r="R438" s="272"/>
      <c r="S438" s="103" t="s">
        <v>120</v>
      </c>
    </row>
    <row r="439" ht="163" customHeight="1" spans="1:19">
      <c r="A439" s="20">
        <v>433</v>
      </c>
      <c r="B439" s="48" t="s">
        <v>1050</v>
      </c>
      <c r="C439" s="258" t="s">
        <v>1051</v>
      </c>
      <c r="D439" s="36" t="s">
        <v>225</v>
      </c>
      <c r="E439" s="94" t="s">
        <v>1052</v>
      </c>
      <c r="F439" s="147" t="s">
        <v>1053</v>
      </c>
      <c r="G439" s="180">
        <v>144</v>
      </c>
      <c r="H439" s="180">
        <f>G439-I439</f>
        <v>54</v>
      </c>
      <c r="I439" s="180">
        <v>90</v>
      </c>
      <c r="J439" s="107"/>
      <c r="K439" s="275"/>
      <c r="L439" s="147" t="s">
        <v>1054</v>
      </c>
      <c r="M439" s="100">
        <v>18</v>
      </c>
      <c r="N439" s="273">
        <v>0.1349</v>
      </c>
      <c r="O439" s="273">
        <v>0.5603</v>
      </c>
      <c r="P439" s="274" t="s">
        <v>1049</v>
      </c>
      <c r="Q439" s="274" t="s">
        <v>1055</v>
      </c>
      <c r="R439" s="261" t="s">
        <v>1056</v>
      </c>
      <c r="S439" s="103" t="s">
        <v>120</v>
      </c>
    </row>
    <row r="440" ht="135" customHeight="1" spans="1:19">
      <c r="A440" s="20">
        <v>434</v>
      </c>
      <c r="B440" s="48" t="s">
        <v>1057</v>
      </c>
      <c r="C440" s="58" t="s">
        <v>1058</v>
      </c>
      <c r="D440" s="36" t="s">
        <v>225</v>
      </c>
      <c r="E440" s="94" t="s">
        <v>1059</v>
      </c>
      <c r="F440" s="147" t="s">
        <v>1060</v>
      </c>
      <c r="G440" s="180">
        <v>500</v>
      </c>
      <c r="H440" s="180">
        <v>500</v>
      </c>
      <c r="I440" s="180"/>
      <c r="J440" s="107"/>
      <c r="K440" s="275"/>
      <c r="L440" s="122" t="s">
        <v>1061</v>
      </c>
      <c r="M440" s="273">
        <v>41</v>
      </c>
      <c r="N440" s="276">
        <v>0.2974</v>
      </c>
      <c r="O440" s="276">
        <v>1.315</v>
      </c>
      <c r="P440" s="274" t="s">
        <v>1049</v>
      </c>
      <c r="Q440" s="274" t="s">
        <v>1055</v>
      </c>
      <c r="R440" s="261" t="s">
        <v>1062</v>
      </c>
      <c r="S440" s="103" t="s">
        <v>120</v>
      </c>
    </row>
    <row r="441" ht="97" customHeight="1" spans="1:19">
      <c r="A441" s="20">
        <v>435</v>
      </c>
      <c r="B441" s="48" t="s">
        <v>1063</v>
      </c>
      <c r="C441" s="58" t="s">
        <v>113</v>
      </c>
      <c r="D441" s="36" t="s">
        <v>225</v>
      </c>
      <c r="E441" s="58" t="s">
        <v>133</v>
      </c>
      <c r="F441" s="259" t="s">
        <v>1064</v>
      </c>
      <c r="G441" s="65">
        <v>756.9</v>
      </c>
      <c r="H441" s="65">
        <v>756.9</v>
      </c>
      <c r="I441" s="203"/>
      <c r="J441" s="203"/>
      <c r="K441" s="269"/>
      <c r="L441" s="68" t="s">
        <v>1065</v>
      </c>
      <c r="M441" s="271">
        <v>6</v>
      </c>
      <c r="N441" s="273">
        <v>0.1499</v>
      </c>
      <c r="O441" s="273">
        <v>0.4288</v>
      </c>
      <c r="P441" s="274" t="s">
        <v>1049</v>
      </c>
      <c r="Q441" s="274" t="s">
        <v>1055</v>
      </c>
      <c r="R441" s="272"/>
      <c r="S441" s="103" t="s">
        <v>120</v>
      </c>
    </row>
    <row r="442" ht="147" customHeight="1" spans="1:19">
      <c r="A442" s="20">
        <v>436</v>
      </c>
      <c r="B442" s="122" t="s">
        <v>1066</v>
      </c>
      <c r="C442" s="58" t="s">
        <v>113</v>
      </c>
      <c r="D442" s="36" t="s">
        <v>225</v>
      </c>
      <c r="E442" s="58" t="s">
        <v>133</v>
      </c>
      <c r="F442" s="122" t="s">
        <v>1067</v>
      </c>
      <c r="G442" s="65">
        <v>858.65</v>
      </c>
      <c r="H442" s="65">
        <v>132.14</v>
      </c>
      <c r="I442" s="65">
        <v>726.51</v>
      </c>
      <c r="J442" s="203"/>
      <c r="K442" s="269"/>
      <c r="L442" s="68" t="s">
        <v>1068</v>
      </c>
      <c r="M442" s="93">
        <v>6</v>
      </c>
      <c r="N442" s="277">
        <v>0.0897</v>
      </c>
      <c r="O442" s="277">
        <v>0.1796</v>
      </c>
      <c r="P442" s="274" t="s">
        <v>1049</v>
      </c>
      <c r="Q442" s="274" t="s">
        <v>1055</v>
      </c>
      <c r="R442" s="272"/>
      <c r="S442" s="103" t="s">
        <v>120</v>
      </c>
    </row>
    <row r="443" ht="85" customHeight="1" spans="1:19">
      <c r="A443" s="20">
        <v>437</v>
      </c>
      <c r="B443" s="48" t="s">
        <v>1069</v>
      </c>
      <c r="C443" s="58" t="s">
        <v>113</v>
      </c>
      <c r="D443" s="36" t="s">
        <v>225</v>
      </c>
      <c r="E443" s="58" t="s">
        <v>156</v>
      </c>
      <c r="F443" s="147" t="s">
        <v>1070</v>
      </c>
      <c r="G443" s="65">
        <v>866.51</v>
      </c>
      <c r="H443" s="65">
        <v>866.51</v>
      </c>
      <c r="I443" s="203"/>
      <c r="J443" s="203"/>
      <c r="K443" s="269"/>
      <c r="L443" s="147" t="s">
        <v>1071</v>
      </c>
      <c r="M443" s="100">
        <v>5</v>
      </c>
      <c r="N443" s="273">
        <v>0.1308</v>
      </c>
      <c r="O443" s="273">
        <v>0.5833</v>
      </c>
      <c r="P443" s="274" t="s">
        <v>1049</v>
      </c>
      <c r="Q443" s="274" t="s">
        <v>1055</v>
      </c>
      <c r="R443" s="261" t="s">
        <v>1072</v>
      </c>
      <c r="S443" s="103" t="s">
        <v>120</v>
      </c>
    </row>
    <row r="444" ht="47" customHeight="1" spans="1:19">
      <c r="A444" s="20">
        <v>438</v>
      </c>
      <c r="B444" s="124" t="s">
        <v>1073</v>
      </c>
      <c r="C444" s="126"/>
      <c r="D444" s="117"/>
      <c r="E444" s="118"/>
      <c r="F444" s="232"/>
      <c r="G444" s="231">
        <f>SUM(G445:G575)</f>
        <v>1435.012</v>
      </c>
      <c r="H444" s="231">
        <f>SUM(H445:H575)</f>
        <v>1435.012</v>
      </c>
      <c r="I444" s="144"/>
      <c r="J444" s="144"/>
      <c r="K444" s="144"/>
      <c r="L444" s="119"/>
      <c r="M444" s="92"/>
      <c r="N444" s="93"/>
      <c r="O444" s="114"/>
      <c r="P444" s="126"/>
      <c r="Q444" s="126"/>
      <c r="R444" s="279"/>
      <c r="S444" s="103" t="s">
        <v>120</v>
      </c>
    </row>
    <row r="445" ht="40" customHeight="1" spans="1:19">
      <c r="A445" s="20">
        <v>439</v>
      </c>
      <c r="B445" s="119" t="s">
        <v>1074</v>
      </c>
      <c r="C445" s="260" t="s">
        <v>712</v>
      </c>
      <c r="D445" s="36" t="s">
        <v>278</v>
      </c>
      <c r="E445" s="118" t="s">
        <v>129</v>
      </c>
      <c r="F445" s="261" t="s">
        <v>1075</v>
      </c>
      <c r="G445" s="94">
        <v>21.6</v>
      </c>
      <c r="H445" s="94">
        <v>21.6</v>
      </c>
      <c r="I445" s="144"/>
      <c r="J445" s="144"/>
      <c r="K445" s="144"/>
      <c r="L445" s="119" t="s">
        <v>1076</v>
      </c>
      <c r="M445" s="92">
        <v>1</v>
      </c>
      <c r="N445" s="93">
        <v>0.0113</v>
      </c>
      <c r="O445" s="114">
        <v>0.0452</v>
      </c>
      <c r="P445" s="126" t="s">
        <v>1049</v>
      </c>
      <c r="Q445" s="126" t="s">
        <v>1049</v>
      </c>
      <c r="R445" s="279"/>
      <c r="S445" s="103" t="s">
        <v>120</v>
      </c>
    </row>
    <row r="446" ht="44" customHeight="1" spans="1:19">
      <c r="A446" s="20">
        <v>440</v>
      </c>
      <c r="B446" s="119" t="s">
        <v>1077</v>
      </c>
      <c r="C446" s="260" t="s">
        <v>712</v>
      </c>
      <c r="D446" s="36" t="s">
        <v>278</v>
      </c>
      <c r="E446" s="118" t="s">
        <v>129</v>
      </c>
      <c r="F446" s="261" t="s">
        <v>1078</v>
      </c>
      <c r="G446" s="94">
        <v>4.05</v>
      </c>
      <c r="H446" s="94">
        <v>4.05</v>
      </c>
      <c r="I446" s="144"/>
      <c r="J446" s="144"/>
      <c r="K446" s="144"/>
      <c r="L446" s="119" t="s">
        <v>1079</v>
      </c>
      <c r="M446" s="92">
        <v>1</v>
      </c>
      <c r="N446" s="93">
        <v>0.0192</v>
      </c>
      <c r="O446" s="114">
        <v>0.0768</v>
      </c>
      <c r="P446" s="126" t="s">
        <v>1049</v>
      </c>
      <c r="Q446" s="126" t="s">
        <v>1049</v>
      </c>
      <c r="R446" s="279"/>
      <c r="S446" s="103" t="s">
        <v>120</v>
      </c>
    </row>
    <row r="447" ht="36" customHeight="1" spans="1:19">
      <c r="A447" s="20">
        <v>441</v>
      </c>
      <c r="B447" s="119" t="s">
        <v>1080</v>
      </c>
      <c r="C447" s="260" t="s">
        <v>712</v>
      </c>
      <c r="D447" s="36" t="s">
        <v>278</v>
      </c>
      <c r="E447" s="118" t="s">
        <v>129</v>
      </c>
      <c r="F447" s="261" t="s">
        <v>1081</v>
      </c>
      <c r="G447" s="94">
        <v>10.5</v>
      </c>
      <c r="H447" s="94">
        <v>10.5</v>
      </c>
      <c r="I447" s="144"/>
      <c r="J447" s="144"/>
      <c r="K447" s="144"/>
      <c r="L447" s="119" t="s">
        <v>1082</v>
      </c>
      <c r="M447" s="92">
        <v>1</v>
      </c>
      <c r="N447" s="93">
        <v>0.0161</v>
      </c>
      <c r="O447" s="114">
        <v>0.0644</v>
      </c>
      <c r="P447" s="126" t="s">
        <v>1049</v>
      </c>
      <c r="Q447" s="126" t="s">
        <v>1049</v>
      </c>
      <c r="R447" s="279"/>
      <c r="S447" s="103" t="s">
        <v>120</v>
      </c>
    </row>
    <row r="448" ht="37" customHeight="1" spans="1:19">
      <c r="A448" s="20">
        <v>442</v>
      </c>
      <c r="B448" s="119" t="s">
        <v>1083</v>
      </c>
      <c r="C448" s="260" t="s">
        <v>712</v>
      </c>
      <c r="D448" s="36" t="s">
        <v>278</v>
      </c>
      <c r="E448" s="118" t="s">
        <v>177</v>
      </c>
      <c r="F448" s="261" t="s">
        <v>1084</v>
      </c>
      <c r="G448" s="94">
        <v>0.5</v>
      </c>
      <c r="H448" s="94">
        <v>0.5</v>
      </c>
      <c r="I448" s="144"/>
      <c r="J448" s="144"/>
      <c r="K448" s="144"/>
      <c r="L448" s="119" t="s">
        <v>1085</v>
      </c>
      <c r="M448" s="92">
        <v>1</v>
      </c>
      <c r="N448" s="93">
        <v>0.0001</v>
      </c>
      <c r="O448" s="114">
        <v>0.0004</v>
      </c>
      <c r="P448" s="126" t="s">
        <v>1049</v>
      </c>
      <c r="Q448" s="126" t="s">
        <v>1049</v>
      </c>
      <c r="R448" s="279"/>
      <c r="S448" s="103" t="s">
        <v>120</v>
      </c>
    </row>
    <row r="449" ht="39" customHeight="1" spans="1:19">
      <c r="A449" s="20">
        <v>443</v>
      </c>
      <c r="B449" s="119" t="s">
        <v>1086</v>
      </c>
      <c r="C449" s="260" t="s">
        <v>712</v>
      </c>
      <c r="D449" s="36" t="s">
        <v>278</v>
      </c>
      <c r="E449" s="118" t="s">
        <v>177</v>
      </c>
      <c r="F449" s="261" t="s">
        <v>1087</v>
      </c>
      <c r="G449" s="94">
        <v>0.75</v>
      </c>
      <c r="H449" s="94">
        <v>0.75</v>
      </c>
      <c r="I449" s="144"/>
      <c r="J449" s="144"/>
      <c r="K449" s="144"/>
      <c r="L449" s="119" t="s">
        <v>1088</v>
      </c>
      <c r="M449" s="92">
        <v>1</v>
      </c>
      <c r="N449" s="93">
        <v>0.0002</v>
      </c>
      <c r="O449" s="114">
        <v>0.0008</v>
      </c>
      <c r="P449" s="126" t="s">
        <v>1049</v>
      </c>
      <c r="Q449" s="126" t="s">
        <v>1049</v>
      </c>
      <c r="R449" s="279"/>
      <c r="S449" s="103" t="s">
        <v>120</v>
      </c>
    </row>
    <row r="450" ht="42" customHeight="1" spans="1:19">
      <c r="A450" s="20">
        <v>444</v>
      </c>
      <c r="B450" s="119" t="s">
        <v>1089</v>
      </c>
      <c r="C450" s="260" t="s">
        <v>712</v>
      </c>
      <c r="D450" s="36" t="s">
        <v>278</v>
      </c>
      <c r="E450" s="118" t="s">
        <v>177</v>
      </c>
      <c r="F450" s="261" t="s">
        <v>1090</v>
      </c>
      <c r="G450" s="94">
        <v>0.45</v>
      </c>
      <c r="H450" s="94">
        <v>0.45</v>
      </c>
      <c r="I450" s="144"/>
      <c r="J450" s="144"/>
      <c r="K450" s="144"/>
      <c r="L450" s="119" t="s">
        <v>1085</v>
      </c>
      <c r="M450" s="92">
        <v>1</v>
      </c>
      <c r="N450" s="93">
        <v>0.0001</v>
      </c>
      <c r="O450" s="114">
        <v>0.0004</v>
      </c>
      <c r="P450" s="126" t="s">
        <v>1049</v>
      </c>
      <c r="Q450" s="126" t="s">
        <v>1049</v>
      </c>
      <c r="R450" s="279"/>
      <c r="S450" s="103" t="s">
        <v>120</v>
      </c>
    </row>
    <row r="451" ht="49" customHeight="1" spans="1:19">
      <c r="A451" s="20">
        <v>445</v>
      </c>
      <c r="B451" s="119" t="s">
        <v>1091</v>
      </c>
      <c r="C451" s="260" t="s">
        <v>712</v>
      </c>
      <c r="D451" s="36" t="s">
        <v>278</v>
      </c>
      <c r="E451" s="118" t="s">
        <v>177</v>
      </c>
      <c r="F451" s="261" t="s">
        <v>1092</v>
      </c>
      <c r="G451" s="94">
        <v>24.9</v>
      </c>
      <c r="H451" s="94">
        <v>24.9</v>
      </c>
      <c r="I451" s="144"/>
      <c r="J451" s="144"/>
      <c r="K451" s="144"/>
      <c r="L451" s="119" t="s">
        <v>1093</v>
      </c>
      <c r="M451" s="92">
        <v>1</v>
      </c>
      <c r="N451" s="93">
        <v>0.0017</v>
      </c>
      <c r="O451" s="114">
        <v>0.0068</v>
      </c>
      <c r="P451" s="126" t="s">
        <v>1049</v>
      </c>
      <c r="Q451" s="126" t="s">
        <v>1049</v>
      </c>
      <c r="R451" s="279"/>
      <c r="S451" s="103" t="s">
        <v>120</v>
      </c>
    </row>
    <row r="452" ht="38" customHeight="1" spans="1:19">
      <c r="A452" s="20">
        <v>446</v>
      </c>
      <c r="B452" s="119" t="s">
        <v>1094</v>
      </c>
      <c r="C452" s="260" t="s">
        <v>712</v>
      </c>
      <c r="D452" s="36" t="s">
        <v>278</v>
      </c>
      <c r="E452" s="118" t="s">
        <v>177</v>
      </c>
      <c r="F452" s="261" t="s">
        <v>1095</v>
      </c>
      <c r="G452" s="94">
        <v>0.3</v>
      </c>
      <c r="H452" s="94">
        <v>0.3</v>
      </c>
      <c r="I452" s="144"/>
      <c r="J452" s="144"/>
      <c r="K452" s="144"/>
      <c r="L452" s="119" t="s">
        <v>1096</v>
      </c>
      <c r="M452" s="92">
        <v>1</v>
      </c>
      <c r="N452" s="93">
        <v>0.0006</v>
      </c>
      <c r="O452" s="114">
        <v>0.0024</v>
      </c>
      <c r="P452" s="126" t="s">
        <v>1049</v>
      </c>
      <c r="Q452" s="126" t="s">
        <v>1049</v>
      </c>
      <c r="R452" s="279"/>
      <c r="S452" s="103" t="s">
        <v>120</v>
      </c>
    </row>
    <row r="453" ht="47" customHeight="1" spans="1:19">
      <c r="A453" s="20">
        <v>447</v>
      </c>
      <c r="B453" s="119" t="s">
        <v>1097</v>
      </c>
      <c r="C453" s="260" t="s">
        <v>712</v>
      </c>
      <c r="D453" s="36" t="s">
        <v>278</v>
      </c>
      <c r="E453" s="118" t="s">
        <v>177</v>
      </c>
      <c r="F453" s="261" t="s">
        <v>1098</v>
      </c>
      <c r="G453" s="94">
        <v>12.8</v>
      </c>
      <c r="H453" s="94">
        <v>12.8</v>
      </c>
      <c r="I453" s="144"/>
      <c r="J453" s="144"/>
      <c r="K453" s="144"/>
      <c r="L453" s="119" t="s">
        <v>1099</v>
      </c>
      <c r="M453" s="92">
        <v>1</v>
      </c>
      <c r="N453" s="93">
        <v>0.0008</v>
      </c>
      <c r="O453" s="114">
        <v>0.0032</v>
      </c>
      <c r="P453" s="126" t="s">
        <v>1049</v>
      </c>
      <c r="Q453" s="126" t="s">
        <v>1049</v>
      </c>
      <c r="R453" s="279"/>
      <c r="S453" s="103" t="s">
        <v>120</v>
      </c>
    </row>
    <row r="454" ht="37" customHeight="1" spans="1:19">
      <c r="A454" s="20">
        <v>448</v>
      </c>
      <c r="B454" s="119" t="s">
        <v>1100</v>
      </c>
      <c r="C454" s="260" t="s">
        <v>712</v>
      </c>
      <c r="D454" s="36" t="s">
        <v>278</v>
      </c>
      <c r="E454" s="118" t="s">
        <v>177</v>
      </c>
      <c r="F454" s="261" t="s">
        <v>1101</v>
      </c>
      <c r="G454" s="94">
        <v>11.3</v>
      </c>
      <c r="H454" s="94">
        <v>11.3</v>
      </c>
      <c r="I454" s="144"/>
      <c r="J454" s="144"/>
      <c r="K454" s="144"/>
      <c r="L454" s="119" t="s">
        <v>1102</v>
      </c>
      <c r="M454" s="92">
        <v>1</v>
      </c>
      <c r="N454" s="93">
        <v>0.006</v>
      </c>
      <c r="O454" s="114">
        <v>0.024</v>
      </c>
      <c r="P454" s="126" t="s">
        <v>1049</v>
      </c>
      <c r="Q454" s="126" t="s">
        <v>1049</v>
      </c>
      <c r="R454" s="279"/>
      <c r="S454" s="103" t="s">
        <v>120</v>
      </c>
    </row>
    <row r="455" ht="37" customHeight="1" spans="1:19">
      <c r="A455" s="20">
        <v>449</v>
      </c>
      <c r="B455" s="119" t="s">
        <v>1103</v>
      </c>
      <c r="C455" s="260" t="s">
        <v>712</v>
      </c>
      <c r="D455" s="36" t="s">
        <v>278</v>
      </c>
      <c r="E455" s="118" t="s">
        <v>177</v>
      </c>
      <c r="F455" s="261" t="s">
        <v>1104</v>
      </c>
      <c r="G455" s="94">
        <v>0.3</v>
      </c>
      <c r="H455" s="94">
        <v>0.3</v>
      </c>
      <c r="I455" s="144"/>
      <c r="J455" s="144"/>
      <c r="K455" s="144"/>
      <c r="L455" s="119" t="s">
        <v>1105</v>
      </c>
      <c r="M455" s="92">
        <v>1</v>
      </c>
      <c r="N455" s="93">
        <v>0.0004</v>
      </c>
      <c r="O455" s="114">
        <v>0.0016</v>
      </c>
      <c r="P455" s="126" t="s">
        <v>1049</v>
      </c>
      <c r="Q455" s="126" t="s">
        <v>1049</v>
      </c>
      <c r="R455" s="279"/>
      <c r="S455" s="103" t="s">
        <v>120</v>
      </c>
    </row>
    <row r="456" ht="31" customHeight="1" spans="1:19">
      <c r="A456" s="20">
        <v>450</v>
      </c>
      <c r="B456" s="119" t="s">
        <v>1106</v>
      </c>
      <c r="C456" s="260" t="s">
        <v>712</v>
      </c>
      <c r="D456" s="36" t="s">
        <v>278</v>
      </c>
      <c r="E456" s="118" t="s">
        <v>141</v>
      </c>
      <c r="F456" s="261" t="s">
        <v>1107</v>
      </c>
      <c r="G456" s="94">
        <v>3.5</v>
      </c>
      <c r="H456" s="94">
        <v>3.5</v>
      </c>
      <c r="I456" s="144"/>
      <c r="J456" s="144"/>
      <c r="K456" s="144"/>
      <c r="L456" s="119" t="s">
        <v>1108</v>
      </c>
      <c r="M456" s="92">
        <v>1</v>
      </c>
      <c r="N456" s="93">
        <v>0.0352</v>
      </c>
      <c r="O456" s="114">
        <v>0.1408</v>
      </c>
      <c r="P456" s="126" t="s">
        <v>1049</v>
      </c>
      <c r="Q456" s="126" t="s">
        <v>1049</v>
      </c>
      <c r="R456" s="279"/>
      <c r="S456" s="103" t="s">
        <v>120</v>
      </c>
    </row>
    <row r="457" ht="37" customHeight="1" spans="1:19">
      <c r="A457" s="20">
        <v>451</v>
      </c>
      <c r="B457" s="119" t="s">
        <v>1109</v>
      </c>
      <c r="C457" s="260" t="s">
        <v>712</v>
      </c>
      <c r="D457" s="36" t="s">
        <v>278</v>
      </c>
      <c r="E457" s="118" t="s">
        <v>174</v>
      </c>
      <c r="F457" s="261" t="s">
        <v>1110</v>
      </c>
      <c r="G457" s="94">
        <v>15.3</v>
      </c>
      <c r="H457" s="94">
        <v>15.3</v>
      </c>
      <c r="I457" s="144"/>
      <c r="J457" s="144"/>
      <c r="K457" s="144"/>
      <c r="L457" s="119" t="s">
        <v>1111</v>
      </c>
      <c r="M457" s="92">
        <v>1</v>
      </c>
      <c r="N457" s="93">
        <v>0.0053</v>
      </c>
      <c r="O457" s="114">
        <v>0.0212</v>
      </c>
      <c r="P457" s="126" t="s">
        <v>1049</v>
      </c>
      <c r="Q457" s="126" t="s">
        <v>1049</v>
      </c>
      <c r="R457" s="279"/>
      <c r="S457" s="103" t="s">
        <v>120</v>
      </c>
    </row>
    <row r="458" ht="38" customHeight="1" spans="1:19">
      <c r="A458" s="20">
        <v>452</v>
      </c>
      <c r="B458" s="119" t="s">
        <v>1112</v>
      </c>
      <c r="C458" s="260" t="s">
        <v>712</v>
      </c>
      <c r="D458" s="36" t="s">
        <v>278</v>
      </c>
      <c r="E458" s="118" t="s">
        <v>174</v>
      </c>
      <c r="F458" s="261" t="s">
        <v>1113</v>
      </c>
      <c r="G458" s="94">
        <v>3.5</v>
      </c>
      <c r="H458" s="94">
        <v>3.5</v>
      </c>
      <c r="I458" s="144"/>
      <c r="J458" s="144"/>
      <c r="K458" s="144"/>
      <c r="L458" s="119" t="s">
        <v>1114</v>
      </c>
      <c r="M458" s="92">
        <v>1</v>
      </c>
      <c r="N458" s="93">
        <v>0.0035</v>
      </c>
      <c r="O458" s="114">
        <v>0.014</v>
      </c>
      <c r="P458" s="126" t="s">
        <v>1049</v>
      </c>
      <c r="Q458" s="126" t="s">
        <v>1049</v>
      </c>
      <c r="R458" s="279"/>
      <c r="S458" s="103" t="s">
        <v>120</v>
      </c>
    </row>
    <row r="459" ht="50" customHeight="1" spans="1:19">
      <c r="A459" s="20">
        <v>453</v>
      </c>
      <c r="B459" s="119" t="s">
        <v>1115</v>
      </c>
      <c r="C459" s="260" t="s">
        <v>712</v>
      </c>
      <c r="D459" s="36" t="s">
        <v>278</v>
      </c>
      <c r="E459" s="118" t="s">
        <v>174</v>
      </c>
      <c r="F459" s="261" t="s">
        <v>1116</v>
      </c>
      <c r="G459" s="94">
        <v>2.1</v>
      </c>
      <c r="H459" s="94">
        <v>2.1</v>
      </c>
      <c r="I459" s="144"/>
      <c r="J459" s="144"/>
      <c r="K459" s="144"/>
      <c r="L459" s="119" t="s">
        <v>1117</v>
      </c>
      <c r="M459" s="92">
        <v>1</v>
      </c>
      <c r="N459" s="93">
        <v>0.0031</v>
      </c>
      <c r="O459" s="114">
        <v>0.0124</v>
      </c>
      <c r="P459" s="126" t="s">
        <v>1049</v>
      </c>
      <c r="Q459" s="126" t="s">
        <v>1049</v>
      </c>
      <c r="R459" s="279"/>
      <c r="S459" s="103" t="s">
        <v>120</v>
      </c>
    </row>
    <row r="460" ht="36" customHeight="1" spans="1:19">
      <c r="A460" s="20">
        <v>454</v>
      </c>
      <c r="B460" s="119" t="s">
        <v>1118</v>
      </c>
      <c r="C460" s="260" t="s">
        <v>712</v>
      </c>
      <c r="D460" s="36" t="s">
        <v>278</v>
      </c>
      <c r="E460" s="118" t="s">
        <v>174</v>
      </c>
      <c r="F460" s="261" t="s">
        <v>1119</v>
      </c>
      <c r="G460" s="94">
        <v>13.5</v>
      </c>
      <c r="H460" s="94">
        <v>13.5</v>
      </c>
      <c r="I460" s="144"/>
      <c r="J460" s="144"/>
      <c r="K460" s="144"/>
      <c r="L460" s="119" t="s">
        <v>1120</v>
      </c>
      <c r="M460" s="92">
        <v>1</v>
      </c>
      <c r="N460" s="93">
        <v>0.0005</v>
      </c>
      <c r="O460" s="114">
        <v>0.002</v>
      </c>
      <c r="P460" s="126" t="s">
        <v>1049</v>
      </c>
      <c r="Q460" s="126" t="s">
        <v>1049</v>
      </c>
      <c r="R460" s="279"/>
      <c r="S460" s="103" t="s">
        <v>120</v>
      </c>
    </row>
    <row r="461" ht="53" customHeight="1" spans="1:19">
      <c r="A461" s="20">
        <v>455</v>
      </c>
      <c r="B461" s="119" t="s">
        <v>1121</v>
      </c>
      <c r="C461" s="260" t="s">
        <v>712</v>
      </c>
      <c r="D461" s="36" t="s">
        <v>278</v>
      </c>
      <c r="E461" s="118" t="s">
        <v>174</v>
      </c>
      <c r="F461" s="261" t="s">
        <v>1122</v>
      </c>
      <c r="G461" s="94">
        <v>6.3</v>
      </c>
      <c r="H461" s="94">
        <v>6.3</v>
      </c>
      <c r="I461" s="144"/>
      <c r="J461" s="144"/>
      <c r="K461" s="144"/>
      <c r="L461" s="119" t="s">
        <v>1123</v>
      </c>
      <c r="M461" s="92">
        <v>1</v>
      </c>
      <c r="N461" s="93">
        <v>0.0218</v>
      </c>
      <c r="O461" s="114">
        <v>0.0872</v>
      </c>
      <c r="P461" s="126" t="s">
        <v>1049</v>
      </c>
      <c r="Q461" s="126" t="s">
        <v>1049</v>
      </c>
      <c r="R461" s="279"/>
      <c r="S461" s="103" t="s">
        <v>120</v>
      </c>
    </row>
    <row r="462" ht="45" customHeight="1" spans="1:19">
      <c r="A462" s="20">
        <v>456</v>
      </c>
      <c r="B462" s="119" t="s">
        <v>1124</v>
      </c>
      <c r="C462" s="260" t="s">
        <v>712</v>
      </c>
      <c r="D462" s="36" t="s">
        <v>278</v>
      </c>
      <c r="E462" s="118" t="s">
        <v>171</v>
      </c>
      <c r="F462" s="261" t="s">
        <v>1125</v>
      </c>
      <c r="G462" s="94">
        <v>14.03</v>
      </c>
      <c r="H462" s="94">
        <v>14.03</v>
      </c>
      <c r="I462" s="144"/>
      <c r="J462" s="144"/>
      <c r="K462" s="144"/>
      <c r="L462" s="119" t="s">
        <v>1126</v>
      </c>
      <c r="M462" s="92">
        <v>1</v>
      </c>
      <c r="N462" s="93">
        <v>0.0011</v>
      </c>
      <c r="O462" s="114">
        <v>0.0044</v>
      </c>
      <c r="P462" s="126" t="s">
        <v>1049</v>
      </c>
      <c r="Q462" s="126" t="s">
        <v>1049</v>
      </c>
      <c r="R462" s="279"/>
      <c r="S462" s="103" t="s">
        <v>120</v>
      </c>
    </row>
    <row r="463" ht="63" customHeight="1" spans="1:19">
      <c r="A463" s="20">
        <v>457</v>
      </c>
      <c r="B463" s="119" t="s">
        <v>1127</v>
      </c>
      <c r="C463" s="260" t="s">
        <v>712</v>
      </c>
      <c r="D463" s="36" t="s">
        <v>278</v>
      </c>
      <c r="E463" s="118" t="s">
        <v>171</v>
      </c>
      <c r="F463" s="261" t="s">
        <v>1128</v>
      </c>
      <c r="G463" s="94">
        <v>7.02</v>
      </c>
      <c r="H463" s="94">
        <v>7.02</v>
      </c>
      <c r="I463" s="144"/>
      <c r="J463" s="144"/>
      <c r="K463" s="144"/>
      <c r="L463" s="119" t="s">
        <v>1120</v>
      </c>
      <c r="M463" s="92">
        <v>1</v>
      </c>
      <c r="N463" s="93">
        <v>0.0005</v>
      </c>
      <c r="O463" s="114">
        <v>0.002</v>
      </c>
      <c r="P463" s="126" t="s">
        <v>1049</v>
      </c>
      <c r="Q463" s="126" t="s">
        <v>1049</v>
      </c>
      <c r="R463" s="279"/>
      <c r="S463" s="103" t="s">
        <v>120</v>
      </c>
    </row>
    <row r="464" ht="73" customHeight="1" spans="1:19">
      <c r="A464" s="20">
        <v>458</v>
      </c>
      <c r="B464" s="119" t="s">
        <v>1129</v>
      </c>
      <c r="C464" s="260" t="s">
        <v>712</v>
      </c>
      <c r="D464" s="36" t="s">
        <v>278</v>
      </c>
      <c r="E464" s="118" t="s">
        <v>171</v>
      </c>
      <c r="F464" s="261" t="s">
        <v>1130</v>
      </c>
      <c r="G464" s="94">
        <v>23.5</v>
      </c>
      <c r="H464" s="94">
        <v>23.5</v>
      </c>
      <c r="I464" s="144"/>
      <c r="J464" s="144"/>
      <c r="K464" s="144"/>
      <c r="L464" s="119" t="s">
        <v>1131</v>
      </c>
      <c r="M464" s="92">
        <v>1</v>
      </c>
      <c r="N464" s="93">
        <v>0.0027</v>
      </c>
      <c r="O464" s="114">
        <v>0.0108</v>
      </c>
      <c r="P464" s="126" t="s">
        <v>1049</v>
      </c>
      <c r="Q464" s="126" t="s">
        <v>1049</v>
      </c>
      <c r="R464" s="279"/>
      <c r="S464" s="103" t="s">
        <v>120</v>
      </c>
    </row>
    <row r="465" ht="83" customHeight="1" spans="1:19">
      <c r="A465" s="20">
        <v>459</v>
      </c>
      <c r="B465" s="119" t="s">
        <v>1132</v>
      </c>
      <c r="C465" s="260" t="s">
        <v>712</v>
      </c>
      <c r="D465" s="36" t="s">
        <v>278</v>
      </c>
      <c r="E465" s="118" t="s">
        <v>171</v>
      </c>
      <c r="F465" s="261" t="s">
        <v>1133</v>
      </c>
      <c r="G465" s="94">
        <v>6.15</v>
      </c>
      <c r="H465" s="94">
        <v>6.15</v>
      </c>
      <c r="I465" s="144"/>
      <c r="J465" s="144"/>
      <c r="K465" s="144"/>
      <c r="L465" s="119" t="s">
        <v>1134</v>
      </c>
      <c r="M465" s="92">
        <v>1</v>
      </c>
      <c r="N465" s="93">
        <v>0.0048</v>
      </c>
      <c r="O465" s="114">
        <v>0.0192</v>
      </c>
      <c r="P465" s="126" t="s">
        <v>1049</v>
      </c>
      <c r="Q465" s="126" t="s">
        <v>1049</v>
      </c>
      <c r="R465" s="279"/>
      <c r="S465" s="103" t="s">
        <v>120</v>
      </c>
    </row>
    <row r="466" ht="43" customHeight="1" spans="1:19">
      <c r="A466" s="20">
        <v>460</v>
      </c>
      <c r="B466" s="119" t="s">
        <v>1135</v>
      </c>
      <c r="C466" s="260" t="s">
        <v>712</v>
      </c>
      <c r="D466" s="36" t="s">
        <v>278</v>
      </c>
      <c r="E466" s="118" t="s">
        <v>279</v>
      </c>
      <c r="F466" s="261" t="s">
        <v>1136</v>
      </c>
      <c r="G466" s="94">
        <v>1.59</v>
      </c>
      <c r="H466" s="94">
        <v>1.59</v>
      </c>
      <c r="I466" s="144"/>
      <c r="J466" s="144"/>
      <c r="K466" s="144"/>
      <c r="L466" s="119" t="s">
        <v>1088</v>
      </c>
      <c r="M466" s="92">
        <v>1</v>
      </c>
      <c r="N466" s="93">
        <v>0.0002</v>
      </c>
      <c r="O466" s="114">
        <v>0.0008</v>
      </c>
      <c r="P466" s="126" t="s">
        <v>1049</v>
      </c>
      <c r="Q466" s="126" t="s">
        <v>1049</v>
      </c>
      <c r="R466" s="279"/>
      <c r="S466" s="103" t="s">
        <v>120</v>
      </c>
    </row>
    <row r="467" ht="61" customHeight="1" spans="1:19">
      <c r="A467" s="20">
        <v>461</v>
      </c>
      <c r="B467" s="119" t="s">
        <v>1137</v>
      </c>
      <c r="C467" s="260" t="s">
        <v>712</v>
      </c>
      <c r="D467" s="36" t="s">
        <v>278</v>
      </c>
      <c r="E467" s="118" t="s">
        <v>279</v>
      </c>
      <c r="F467" s="261" t="s">
        <v>1138</v>
      </c>
      <c r="G467" s="94">
        <v>7.83</v>
      </c>
      <c r="H467" s="94">
        <v>7.83</v>
      </c>
      <c r="I467" s="144"/>
      <c r="J467" s="144"/>
      <c r="K467" s="144"/>
      <c r="L467" s="119" t="s">
        <v>1099</v>
      </c>
      <c r="M467" s="92">
        <v>1</v>
      </c>
      <c r="N467" s="93">
        <v>0.0008</v>
      </c>
      <c r="O467" s="114">
        <v>0.0032</v>
      </c>
      <c r="P467" s="126" t="s">
        <v>1049</v>
      </c>
      <c r="Q467" s="126" t="s">
        <v>1049</v>
      </c>
      <c r="R467" s="279"/>
      <c r="S467" s="103" t="s">
        <v>120</v>
      </c>
    </row>
    <row r="468" ht="45" customHeight="1" spans="1:19">
      <c r="A468" s="20">
        <v>462</v>
      </c>
      <c r="B468" s="119" t="s">
        <v>1139</v>
      </c>
      <c r="C468" s="260" t="s">
        <v>712</v>
      </c>
      <c r="D468" s="36" t="s">
        <v>278</v>
      </c>
      <c r="E468" s="118" t="s">
        <v>279</v>
      </c>
      <c r="F468" s="261" t="s">
        <v>1140</v>
      </c>
      <c r="G468" s="94">
        <v>2.7</v>
      </c>
      <c r="H468" s="94">
        <v>2.7</v>
      </c>
      <c r="I468" s="144"/>
      <c r="J468" s="144"/>
      <c r="K468" s="144"/>
      <c r="L468" s="119" t="s">
        <v>1126</v>
      </c>
      <c r="M468" s="92">
        <v>1</v>
      </c>
      <c r="N468" s="93">
        <v>0.0011</v>
      </c>
      <c r="O468" s="114">
        <v>0.0044</v>
      </c>
      <c r="P468" s="126" t="s">
        <v>1049</v>
      </c>
      <c r="Q468" s="126" t="s">
        <v>1049</v>
      </c>
      <c r="R468" s="279"/>
      <c r="S468" s="103" t="s">
        <v>120</v>
      </c>
    </row>
    <row r="469" ht="53" customHeight="1" spans="1:19">
      <c r="A469" s="20">
        <v>463</v>
      </c>
      <c r="B469" s="119" t="s">
        <v>1141</v>
      </c>
      <c r="C469" s="260" t="s">
        <v>712</v>
      </c>
      <c r="D469" s="36" t="s">
        <v>278</v>
      </c>
      <c r="E469" s="118" t="s">
        <v>279</v>
      </c>
      <c r="F469" s="261" t="s">
        <v>1142</v>
      </c>
      <c r="G469" s="94">
        <v>11.08</v>
      </c>
      <c r="H469" s="94">
        <v>11.08</v>
      </c>
      <c r="I469" s="144"/>
      <c r="J469" s="144"/>
      <c r="K469" s="144"/>
      <c r="L469" s="119" t="s">
        <v>1096</v>
      </c>
      <c r="M469" s="92">
        <v>1</v>
      </c>
      <c r="N469" s="93">
        <v>0.0006</v>
      </c>
      <c r="O469" s="114">
        <v>0.0024</v>
      </c>
      <c r="P469" s="126" t="s">
        <v>1049</v>
      </c>
      <c r="Q469" s="126" t="s">
        <v>1049</v>
      </c>
      <c r="R469" s="279"/>
      <c r="S469" s="103" t="s">
        <v>120</v>
      </c>
    </row>
    <row r="470" ht="41" customHeight="1" spans="1:19">
      <c r="A470" s="20">
        <v>464</v>
      </c>
      <c r="B470" s="119" t="s">
        <v>1143</v>
      </c>
      <c r="C470" s="260" t="s">
        <v>712</v>
      </c>
      <c r="D470" s="36" t="s">
        <v>278</v>
      </c>
      <c r="E470" s="118" t="s">
        <v>279</v>
      </c>
      <c r="F470" s="261" t="s">
        <v>1144</v>
      </c>
      <c r="G470" s="94">
        <v>0.27</v>
      </c>
      <c r="H470" s="94">
        <v>0.27</v>
      </c>
      <c r="I470" s="144"/>
      <c r="J470" s="144"/>
      <c r="K470" s="144"/>
      <c r="L470" s="119" t="s">
        <v>1145</v>
      </c>
      <c r="M470" s="92">
        <v>1</v>
      </c>
      <c r="N470" s="93">
        <v>0.0234</v>
      </c>
      <c r="O470" s="114">
        <v>0.0936</v>
      </c>
      <c r="P470" s="126" t="s">
        <v>1049</v>
      </c>
      <c r="Q470" s="126" t="s">
        <v>1049</v>
      </c>
      <c r="R470" s="279"/>
      <c r="S470" s="103" t="s">
        <v>120</v>
      </c>
    </row>
    <row r="471" ht="44" customHeight="1" spans="1:19">
      <c r="A471" s="20">
        <v>465</v>
      </c>
      <c r="B471" s="119" t="s">
        <v>1146</v>
      </c>
      <c r="C471" s="260" t="s">
        <v>712</v>
      </c>
      <c r="D471" s="36" t="s">
        <v>278</v>
      </c>
      <c r="E471" s="118" t="s">
        <v>279</v>
      </c>
      <c r="F471" s="261" t="s">
        <v>1147</v>
      </c>
      <c r="G471" s="94">
        <v>3.31</v>
      </c>
      <c r="H471" s="94">
        <v>3.31</v>
      </c>
      <c r="I471" s="144"/>
      <c r="J471" s="144"/>
      <c r="K471" s="144"/>
      <c r="L471" s="119" t="s">
        <v>1120</v>
      </c>
      <c r="M471" s="92">
        <v>1</v>
      </c>
      <c r="N471" s="93">
        <v>0.0005</v>
      </c>
      <c r="O471" s="114">
        <v>0.002</v>
      </c>
      <c r="P471" s="126" t="s">
        <v>1049</v>
      </c>
      <c r="Q471" s="126" t="s">
        <v>1049</v>
      </c>
      <c r="R471" s="279"/>
      <c r="S471" s="103" t="s">
        <v>120</v>
      </c>
    </row>
    <row r="472" ht="31" customHeight="1" spans="1:19">
      <c r="A472" s="20">
        <v>466</v>
      </c>
      <c r="B472" s="119" t="s">
        <v>1148</v>
      </c>
      <c r="C472" s="260" t="s">
        <v>712</v>
      </c>
      <c r="D472" s="36" t="s">
        <v>278</v>
      </c>
      <c r="E472" s="118" t="s">
        <v>279</v>
      </c>
      <c r="F472" s="261" t="s">
        <v>1149</v>
      </c>
      <c r="G472" s="94">
        <v>2.1</v>
      </c>
      <c r="H472" s="94">
        <v>2.1</v>
      </c>
      <c r="I472" s="144"/>
      <c r="J472" s="144"/>
      <c r="K472" s="144"/>
      <c r="L472" s="119" t="s">
        <v>1120</v>
      </c>
      <c r="M472" s="92">
        <v>1</v>
      </c>
      <c r="N472" s="93">
        <v>0.0005</v>
      </c>
      <c r="O472" s="114">
        <v>0.002</v>
      </c>
      <c r="P472" s="126" t="s">
        <v>1049</v>
      </c>
      <c r="Q472" s="126" t="s">
        <v>1049</v>
      </c>
      <c r="R472" s="279"/>
      <c r="S472" s="103" t="s">
        <v>120</v>
      </c>
    </row>
    <row r="473" ht="38" customHeight="1" spans="1:19">
      <c r="A473" s="20">
        <v>467</v>
      </c>
      <c r="B473" s="119" t="s">
        <v>1150</v>
      </c>
      <c r="C473" s="260" t="s">
        <v>712</v>
      </c>
      <c r="D473" s="36" t="s">
        <v>278</v>
      </c>
      <c r="E473" s="118" t="s">
        <v>133</v>
      </c>
      <c r="F473" s="261" t="s">
        <v>1151</v>
      </c>
      <c r="G473" s="94">
        <v>1.62</v>
      </c>
      <c r="H473" s="94">
        <v>1.62</v>
      </c>
      <c r="I473" s="144"/>
      <c r="J473" s="144"/>
      <c r="K473" s="144"/>
      <c r="L473" s="119" t="s">
        <v>1120</v>
      </c>
      <c r="M473" s="92">
        <v>1</v>
      </c>
      <c r="N473" s="93">
        <v>0.0005</v>
      </c>
      <c r="O473" s="114">
        <v>0.002</v>
      </c>
      <c r="P473" s="126" t="s">
        <v>1049</v>
      </c>
      <c r="Q473" s="126" t="s">
        <v>1049</v>
      </c>
      <c r="R473" s="279"/>
      <c r="S473" s="103" t="s">
        <v>120</v>
      </c>
    </row>
    <row r="474" ht="60" customHeight="1" spans="1:19">
      <c r="A474" s="20">
        <v>468</v>
      </c>
      <c r="B474" s="119" t="s">
        <v>1152</v>
      </c>
      <c r="C474" s="260" t="s">
        <v>712</v>
      </c>
      <c r="D474" s="36" t="s">
        <v>278</v>
      </c>
      <c r="E474" s="118" t="s">
        <v>133</v>
      </c>
      <c r="F474" s="261" t="s">
        <v>1153</v>
      </c>
      <c r="G474" s="94">
        <v>2.86</v>
      </c>
      <c r="H474" s="94">
        <v>2.86</v>
      </c>
      <c r="I474" s="144"/>
      <c r="J474" s="144"/>
      <c r="K474" s="144"/>
      <c r="L474" s="119" t="s">
        <v>1105</v>
      </c>
      <c r="M474" s="92">
        <v>1</v>
      </c>
      <c r="N474" s="93">
        <v>0.0004</v>
      </c>
      <c r="O474" s="114">
        <v>0.0016</v>
      </c>
      <c r="P474" s="126" t="s">
        <v>1049</v>
      </c>
      <c r="Q474" s="126" t="s">
        <v>1049</v>
      </c>
      <c r="R474" s="279"/>
      <c r="S474" s="103" t="s">
        <v>120</v>
      </c>
    </row>
    <row r="475" ht="42" customHeight="1" spans="1:19">
      <c r="A475" s="20">
        <v>469</v>
      </c>
      <c r="B475" s="119" t="s">
        <v>1154</v>
      </c>
      <c r="C475" s="260" t="s">
        <v>712</v>
      </c>
      <c r="D475" s="36" t="s">
        <v>278</v>
      </c>
      <c r="E475" s="118" t="s">
        <v>133</v>
      </c>
      <c r="F475" s="261" t="s">
        <v>1155</v>
      </c>
      <c r="G475" s="94">
        <v>11.6</v>
      </c>
      <c r="H475" s="94">
        <v>11.6</v>
      </c>
      <c r="I475" s="144"/>
      <c r="J475" s="144"/>
      <c r="K475" s="144"/>
      <c r="L475" s="119" t="s">
        <v>1156</v>
      </c>
      <c r="M475" s="92">
        <v>1</v>
      </c>
      <c r="N475" s="93">
        <v>0.0029</v>
      </c>
      <c r="O475" s="114">
        <v>0.0116</v>
      </c>
      <c r="P475" s="126" t="s">
        <v>1049</v>
      </c>
      <c r="Q475" s="126" t="s">
        <v>1049</v>
      </c>
      <c r="R475" s="279"/>
      <c r="S475" s="103" t="s">
        <v>120</v>
      </c>
    </row>
    <row r="476" ht="44" customHeight="1" spans="1:19">
      <c r="A476" s="20">
        <v>470</v>
      </c>
      <c r="B476" s="119" t="s">
        <v>1157</v>
      </c>
      <c r="C476" s="260" t="s">
        <v>712</v>
      </c>
      <c r="D476" s="36" t="s">
        <v>278</v>
      </c>
      <c r="E476" s="118" t="s">
        <v>133</v>
      </c>
      <c r="F476" s="261" t="s">
        <v>1158</v>
      </c>
      <c r="G476" s="94">
        <v>16.12</v>
      </c>
      <c r="H476" s="94">
        <v>16.12</v>
      </c>
      <c r="I476" s="144"/>
      <c r="J476" s="144"/>
      <c r="K476" s="144"/>
      <c r="L476" s="119" t="s">
        <v>1159</v>
      </c>
      <c r="M476" s="92">
        <v>1</v>
      </c>
      <c r="N476" s="93">
        <v>0.0071</v>
      </c>
      <c r="O476" s="114">
        <v>0.0284</v>
      </c>
      <c r="P476" s="126" t="s">
        <v>1049</v>
      </c>
      <c r="Q476" s="126" t="s">
        <v>1049</v>
      </c>
      <c r="R476" s="279"/>
      <c r="S476" s="103" t="s">
        <v>120</v>
      </c>
    </row>
    <row r="477" ht="110" customHeight="1" spans="1:19">
      <c r="A477" s="20">
        <v>471</v>
      </c>
      <c r="B477" s="119" t="s">
        <v>1160</v>
      </c>
      <c r="C477" s="260" t="s">
        <v>712</v>
      </c>
      <c r="D477" s="36" t="s">
        <v>278</v>
      </c>
      <c r="E477" s="118" t="s">
        <v>133</v>
      </c>
      <c r="F477" s="215" t="s">
        <v>1161</v>
      </c>
      <c r="G477" s="94">
        <v>17.8</v>
      </c>
      <c r="H477" s="94">
        <v>17.8</v>
      </c>
      <c r="I477" s="144"/>
      <c r="J477" s="144"/>
      <c r="K477" s="144"/>
      <c r="L477" s="119" t="s">
        <v>1134</v>
      </c>
      <c r="M477" s="92">
        <v>1</v>
      </c>
      <c r="N477" s="93">
        <v>0.0048</v>
      </c>
      <c r="O477" s="114">
        <v>0.0192</v>
      </c>
      <c r="P477" s="126" t="s">
        <v>1049</v>
      </c>
      <c r="Q477" s="126" t="s">
        <v>1049</v>
      </c>
      <c r="R477" s="279"/>
      <c r="S477" s="103" t="s">
        <v>120</v>
      </c>
    </row>
    <row r="478" ht="41" customHeight="1" spans="1:19">
      <c r="A478" s="20">
        <v>472</v>
      </c>
      <c r="B478" s="119" t="s">
        <v>1162</v>
      </c>
      <c r="C478" s="260" t="s">
        <v>712</v>
      </c>
      <c r="D478" s="36" t="s">
        <v>278</v>
      </c>
      <c r="E478" s="118" t="s">
        <v>133</v>
      </c>
      <c r="F478" s="232" t="s">
        <v>1163</v>
      </c>
      <c r="G478" s="94">
        <v>5.4</v>
      </c>
      <c r="H478" s="94">
        <v>5.4</v>
      </c>
      <c r="I478" s="144"/>
      <c r="J478" s="144"/>
      <c r="K478" s="144"/>
      <c r="L478" s="119" t="s">
        <v>1164</v>
      </c>
      <c r="M478" s="92">
        <v>1</v>
      </c>
      <c r="N478" s="93">
        <v>0.0379</v>
      </c>
      <c r="O478" s="114">
        <v>0.1516</v>
      </c>
      <c r="P478" s="126" t="s">
        <v>1049</v>
      </c>
      <c r="Q478" s="126" t="s">
        <v>1049</v>
      </c>
      <c r="R478" s="279"/>
      <c r="S478" s="103" t="s">
        <v>120</v>
      </c>
    </row>
    <row r="479" ht="43" customHeight="1" spans="1:19">
      <c r="A479" s="20">
        <v>473</v>
      </c>
      <c r="B479" s="119" t="s">
        <v>1165</v>
      </c>
      <c r="C479" s="260" t="s">
        <v>712</v>
      </c>
      <c r="D479" s="36" t="s">
        <v>278</v>
      </c>
      <c r="E479" s="118" t="s">
        <v>133</v>
      </c>
      <c r="F479" s="261" t="s">
        <v>1166</v>
      </c>
      <c r="G479" s="94">
        <v>0.5</v>
      </c>
      <c r="H479" s="94">
        <v>0.5</v>
      </c>
      <c r="I479" s="144"/>
      <c r="J479" s="144"/>
      <c r="K479" s="144"/>
      <c r="L479" s="119" t="s">
        <v>1099</v>
      </c>
      <c r="M479" s="92">
        <v>1</v>
      </c>
      <c r="N479" s="93">
        <v>0.0008</v>
      </c>
      <c r="O479" s="114">
        <v>0.0032</v>
      </c>
      <c r="P479" s="126" t="s">
        <v>1049</v>
      </c>
      <c r="Q479" s="126" t="s">
        <v>1049</v>
      </c>
      <c r="R479" s="279"/>
      <c r="S479" s="103" t="s">
        <v>120</v>
      </c>
    </row>
    <row r="480" ht="47" customHeight="1" spans="1:19">
      <c r="A480" s="20">
        <v>474</v>
      </c>
      <c r="B480" s="119" t="s">
        <v>1167</v>
      </c>
      <c r="C480" s="260" t="s">
        <v>712</v>
      </c>
      <c r="D480" s="36" t="s">
        <v>278</v>
      </c>
      <c r="E480" s="118" t="s">
        <v>133</v>
      </c>
      <c r="F480" s="261" t="s">
        <v>1168</v>
      </c>
      <c r="G480" s="94">
        <v>18.32</v>
      </c>
      <c r="H480" s="94">
        <v>18.32</v>
      </c>
      <c r="I480" s="144"/>
      <c r="J480" s="144"/>
      <c r="K480" s="144"/>
      <c r="L480" s="119" t="s">
        <v>1169</v>
      </c>
      <c r="M480" s="92">
        <v>1</v>
      </c>
      <c r="N480" s="93">
        <v>0.0014</v>
      </c>
      <c r="O480" s="114">
        <v>0.0056</v>
      </c>
      <c r="P480" s="126" t="s">
        <v>1049</v>
      </c>
      <c r="Q480" s="126" t="s">
        <v>1049</v>
      </c>
      <c r="R480" s="279"/>
      <c r="S480" s="103" t="s">
        <v>120</v>
      </c>
    </row>
    <row r="481" ht="45" customHeight="1" spans="1:19">
      <c r="A481" s="20">
        <v>475</v>
      </c>
      <c r="B481" s="119" t="s">
        <v>1170</v>
      </c>
      <c r="C481" s="260" t="s">
        <v>712</v>
      </c>
      <c r="D481" s="36" t="s">
        <v>278</v>
      </c>
      <c r="E481" s="118" t="s">
        <v>133</v>
      </c>
      <c r="F481" s="232" t="s">
        <v>1171</v>
      </c>
      <c r="G481" s="94">
        <v>4.28</v>
      </c>
      <c r="H481" s="94">
        <v>4.28</v>
      </c>
      <c r="I481" s="144"/>
      <c r="J481" s="144"/>
      <c r="K481" s="144"/>
      <c r="L481" s="119" t="s">
        <v>1099</v>
      </c>
      <c r="M481" s="92">
        <v>1</v>
      </c>
      <c r="N481" s="93">
        <v>0.0008</v>
      </c>
      <c r="O481" s="114">
        <v>0.0032</v>
      </c>
      <c r="P481" s="126" t="s">
        <v>1049</v>
      </c>
      <c r="Q481" s="126" t="s">
        <v>1049</v>
      </c>
      <c r="R481" s="279"/>
      <c r="S481" s="103" t="s">
        <v>120</v>
      </c>
    </row>
    <row r="482" ht="53" customHeight="1" spans="1:19">
      <c r="A482" s="20">
        <v>476</v>
      </c>
      <c r="B482" s="119" t="s">
        <v>1172</v>
      </c>
      <c r="C482" s="260" t="s">
        <v>712</v>
      </c>
      <c r="D482" s="36" t="s">
        <v>278</v>
      </c>
      <c r="E482" s="118" t="s">
        <v>133</v>
      </c>
      <c r="F482" s="215" t="s">
        <v>1173</v>
      </c>
      <c r="G482" s="94">
        <v>21.6</v>
      </c>
      <c r="H482" s="94">
        <v>21.6</v>
      </c>
      <c r="I482" s="144"/>
      <c r="J482" s="144"/>
      <c r="K482" s="144"/>
      <c r="L482" s="119" t="s">
        <v>1174</v>
      </c>
      <c r="M482" s="92">
        <v>1</v>
      </c>
      <c r="N482" s="93">
        <v>0.0077</v>
      </c>
      <c r="O482" s="114">
        <v>0.0308</v>
      </c>
      <c r="P482" s="126" t="s">
        <v>1049</v>
      </c>
      <c r="Q482" s="126" t="s">
        <v>1049</v>
      </c>
      <c r="R482" s="279"/>
      <c r="S482" s="103" t="s">
        <v>120</v>
      </c>
    </row>
    <row r="483" ht="96" customHeight="1" spans="1:19">
      <c r="A483" s="20">
        <v>477</v>
      </c>
      <c r="B483" s="119" t="s">
        <v>1175</v>
      </c>
      <c r="C483" s="260" t="s">
        <v>712</v>
      </c>
      <c r="D483" s="36" t="s">
        <v>278</v>
      </c>
      <c r="E483" s="118" t="s">
        <v>133</v>
      </c>
      <c r="F483" s="261" t="s">
        <v>1176</v>
      </c>
      <c r="G483" s="94">
        <v>22.81</v>
      </c>
      <c r="H483" s="94">
        <v>22.81</v>
      </c>
      <c r="I483" s="144"/>
      <c r="J483" s="144"/>
      <c r="K483" s="144"/>
      <c r="L483" s="119" t="s">
        <v>1177</v>
      </c>
      <c r="M483" s="92">
        <v>1</v>
      </c>
      <c r="N483" s="93">
        <v>0.0058</v>
      </c>
      <c r="O483" s="114">
        <v>0.0232</v>
      </c>
      <c r="P483" s="126" t="s">
        <v>1049</v>
      </c>
      <c r="Q483" s="126" t="s">
        <v>1049</v>
      </c>
      <c r="R483" s="279"/>
      <c r="S483" s="103" t="s">
        <v>120</v>
      </c>
    </row>
    <row r="484" ht="37" customHeight="1" spans="1:19">
      <c r="A484" s="20">
        <v>478</v>
      </c>
      <c r="B484" s="119" t="s">
        <v>1178</v>
      </c>
      <c r="C484" s="260" t="s">
        <v>712</v>
      </c>
      <c r="D484" s="36" t="s">
        <v>278</v>
      </c>
      <c r="E484" s="118" t="s">
        <v>133</v>
      </c>
      <c r="F484" s="232" t="s">
        <v>1179</v>
      </c>
      <c r="G484" s="94">
        <v>8.78</v>
      </c>
      <c r="H484" s="94">
        <v>8.78</v>
      </c>
      <c r="I484" s="144"/>
      <c r="J484" s="144"/>
      <c r="K484" s="144"/>
      <c r="L484" s="119" t="s">
        <v>1180</v>
      </c>
      <c r="M484" s="92">
        <v>1</v>
      </c>
      <c r="N484" s="93">
        <v>0.034</v>
      </c>
      <c r="O484" s="114">
        <v>0.136</v>
      </c>
      <c r="P484" s="126" t="s">
        <v>1049</v>
      </c>
      <c r="Q484" s="126" t="s">
        <v>1049</v>
      </c>
      <c r="R484" s="279"/>
      <c r="S484" s="103" t="s">
        <v>120</v>
      </c>
    </row>
    <row r="485" ht="45" customHeight="1" spans="1:19">
      <c r="A485" s="20">
        <v>479</v>
      </c>
      <c r="B485" s="119" t="s">
        <v>1181</v>
      </c>
      <c r="C485" s="260" t="s">
        <v>712</v>
      </c>
      <c r="D485" s="36" t="s">
        <v>278</v>
      </c>
      <c r="E485" s="118" t="s">
        <v>133</v>
      </c>
      <c r="F485" s="232" t="s">
        <v>1182</v>
      </c>
      <c r="G485" s="94">
        <v>0.7</v>
      </c>
      <c r="H485" s="94">
        <v>0.7</v>
      </c>
      <c r="I485" s="144"/>
      <c r="J485" s="144"/>
      <c r="K485" s="144"/>
      <c r="L485" s="119" t="s">
        <v>1096</v>
      </c>
      <c r="M485" s="92">
        <v>1</v>
      </c>
      <c r="N485" s="93">
        <v>0.0006</v>
      </c>
      <c r="O485" s="114">
        <v>0.0024</v>
      </c>
      <c r="P485" s="126" t="s">
        <v>1049</v>
      </c>
      <c r="Q485" s="126" t="s">
        <v>1049</v>
      </c>
      <c r="R485" s="279"/>
      <c r="S485" s="103" t="s">
        <v>120</v>
      </c>
    </row>
    <row r="486" ht="30" customHeight="1" spans="1:19">
      <c r="A486" s="20">
        <v>480</v>
      </c>
      <c r="B486" s="119" t="s">
        <v>1183</v>
      </c>
      <c r="C486" s="260" t="s">
        <v>712</v>
      </c>
      <c r="D486" s="36" t="s">
        <v>278</v>
      </c>
      <c r="E486" s="118" t="s">
        <v>133</v>
      </c>
      <c r="F486" s="232" t="s">
        <v>1184</v>
      </c>
      <c r="G486" s="94">
        <v>2.423</v>
      </c>
      <c r="H486" s="94">
        <v>2.423</v>
      </c>
      <c r="I486" s="144"/>
      <c r="J486" s="144"/>
      <c r="K486" s="144"/>
      <c r="L486" s="119" t="s">
        <v>1185</v>
      </c>
      <c r="M486" s="92">
        <v>1</v>
      </c>
      <c r="N486" s="93">
        <v>0.0003</v>
      </c>
      <c r="O486" s="114">
        <v>0.0012</v>
      </c>
      <c r="P486" s="126" t="s">
        <v>1049</v>
      </c>
      <c r="Q486" s="126" t="s">
        <v>1049</v>
      </c>
      <c r="R486" s="279"/>
      <c r="S486" s="103" t="s">
        <v>120</v>
      </c>
    </row>
    <row r="487" ht="38" customHeight="1" spans="1:19">
      <c r="A487" s="20">
        <v>481</v>
      </c>
      <c r="B487" s="119" t="s">
        <v>1186</v>
      </c>
      <c r="C487" s="260" t="s">
        <v>712</v>
      </c>
      <c r="D487" s="36" t="s">
        <v>278</v>
      </c>
      <c r="E487" s="118" t="s">
        <v>428</v>
      </c>
      <c r="F487" s="261" t="s">
        <v>1187</v>
      </c>
      <c r="G487" s="94">
        <v>9.51</v>
      </c>
      <c r="H487" s="94">
        <v>9.51</v>
      </c>
      <c r="I487" s="144"/>
      <c r="J487" s="144"/>
      <c r="K487" s="144"/>
      <c r="L487" s="119" t="s">
        <v>1188</v>
      </c>
      <c r="M487" s="92">
        <v>1</v>
      </c>
      <c r="N487" s="93">
        <v>0.0009</v>
      </c>
      <c r="O487" s="114">
        <v>0.0036</v>
      </c>
      <c r="P487" s="126" t="s">
        <v>1049</v>
      </c>
      <c r="Q487" s="126" t="s">
        <v>1049</v>
      </c>
      <c r="R487" s="279"/>
      <c r="S487" s="103" t="s">
        <v>120</v>
      </c>
    </row>
    <row r="488" ht="35" customHeight="1" spans="1:19">
      <c r="A488" s="20">
        <v>482</v>
      </c>
      <c r="B488" s="119" t="s">
        <v>1189</v>
      </c>
      <c r="C488" s="260" t="s">
        <v>712</v>
      </c>
      <c r="D488" s="36" t="s">
        <v>278</v>
      </c>
      <c r="E488" s="118" t="s">
        <v>428</v>
      </c>
      <c r="F488" s="278" t="s">
        <v>1190</v>
      </c>
      <c r="G488" s="94">
        <v>7.21</v>
      </c>
      <c r="H488" s="94">
        <v>7.21</v>
      </c>
      <c r="I488" s="144"/>
      <c r="J488" s="144"/>
      <c r="K488" s="144"/>
      <c r="L488" s="119" t="s">
        <v>1191</v>
      </c>
      <c r="M488" s="92">
        <v>1</v>
      </c>
      <c r="N488" s="93">
        <v>0.0033</v>
      </c>
      <c r="O488" s="114">
        <v>0.0132</v>
      </c>
      <c r="P488" s="126" t="s">
        <v>1049</v>
      </c>
      <c r="Q488" s="126" t="s">
        <v>1049</v>
      </c>
      <c r="R488" s="279"/>
      <c r="S488" s="103" t="s">
        <v>120</v>
      </c>
    </row>
    <row r="489" ht="38" customHeight="1" spans="1:19">
      <c r="A489" s="20">
        <v>483</v>
      </c>
      <c r="B489" s="119" t="s">
        <v>1192</v>
      </c>
      <c r="C489" s="260" t="s">
        <v>712</v>
      </c>
      <c r="D489" s="36" t="s">
        <v>278</v>
      </c>
      <c r="E489" s="118" t="s">
        <v>428</v>
      </c>
      <c r="F489" s="261" t="s">
        <v>1193</v>
      </c>
      <c r="G489" s="94">
        <v>3.61</v>
      </c>
      <c r="H489" s="94">
        <v>3.61</v>
      </c>
      <c r="I489" s="144"/>
      <c r="J489" s="144"/>
      <c r="K489" s="144"/>
      <c r="L489" s="119" t="s">
        <v>1194</v>
      </c>
      <c r="M489" s="92">
        <v>1</v>
      </c>
      <c r="N489" s="93">
        <v>0.0101</v>
      </c>
      <c r="O489" s="114">
        <v>0.0404</v>
      </c>
      <c r="P489" s="126" t="s">
        <v>1049</v>
      </c>
      <c r="Q489" s="126" t="s">
        <v>1049</v>
      </c>
      <c r="R489" s="279"/>
      <c r="S489" s="103" t="s">
        <v>120</v>
      </c>
    </row>
    <row r="490" ht="50" customHeight="1" spans="1:19">
      <c r="A490" s="20">
        <v>484</v>
      </c>
      <c r="B490" s="119" t="s">
        <v>1195</v>
      </c>
      <c r="C490" s="260" t="s">
        <v>712</v>
      </c>
      <c r="D490" s="36" t="s">
        <v>278</v>
      </c>
      <c r="E490" s="118" t="s">
        <v>428</v>
      </c>
      <c r="F490" s="261" t="s">
        <v>1196</v>
      </c>
      <c r="G490" s="94">
        <v>7.21</v>
      </c>
      <c r="H490" s="94">
        <v>7.21</v>
      </c>
      <c r="I490" s="144"/>
      <c r="J490" s="144"/>
      <c r="K490" s="144"/>
      <c r="L490" s="119" t="s">
        <v>1197</v>
      </c>
      <c r="M490" s="92">
        <v>1</v>
      </c>
      <c r="N490" s="93">
        <v>0.0018</v>
      </c>
      <c r="O490" s="114">
        <v>0.0072</v>
      </c>
      <c r="P490" s="126" t="s">
        <v>1049</v>
      </c>
      <c r="Q490" s="126" t="s">
        <v>1049</v>
      </c>
      <c r="R490" s="279"/>
      <c r="S490" s="103" t="s">
        <v>120</v>
      </c>
    </row>
    <row r="491" ht="41" customHeight="1" spans="1:19">
      <c r="A491" s="20">
        <v>485</v>
      </c>
      <c r="B491" s="119" t="s">
        <v>1198</v>
      </c>
      <c r="C491" s="260" t="s">
        <v>712</v>
      </c>
      <c r="D491" s="36" t="s">
        <v>278</v>
      </c>
      <c r="E491" s="118" t="s">
        <v>428</v>
      </c>
      <c r="F491" s="261" t="s">
        <v>1199</v>
      </c>
      <c r="G491" s="94">
        <v>0.51</v>
      </c>
      <c r="H491" s="94">
        <v>0.51</v>
      </c>
      <c r="I491" s="144"/>
      <c r="J491" s="144"/>
      <c r="K491" s="144"/>
      <c r="L491" s="119" t="s">
        <v>1200</v>
      </c>
      <c r="M491" s="92">
        <v>1</v>
      </c>
      <c r="N491" s="93">
        <v>0.0168</v>
      </c>
      <c r="O491" s="114">
        <v>0.0672</v>
      </c>
      <c r="P491" s="126" t="s">
        <v>1049</v>
      </c>
      <c r="Q491" s="126" t="s">
        <v>1049</v>
      </c>
      <c r="R491" s="279"/>
      <c r="S491" s="103" t="s">
        <v>120</v>
      </c>
    </row>
    <row r="492" ht="41" customHeight="1" spans="1:19">
      <c r="A492" s="20">
        <v>486</v>
      </c>
      <c r="B492" s="119" t="s">
        <v>1201</v>
      </c>
      <c r="C492" s="260" t="s">
        <v>712</v>
      </c>
      <c r="D492" s="36" t="s">
        <v>278</v>
      </c>
      <c r="E492" s="118" t="s">
        <v>159</v>
      </c>
      <c r="F492" s="261" t="s">
        <v>1202</v>
      </c>
      <c r="G492" s="94">
        <v>8.1</v>
      </c>
      <c r="H492" s="94">
        <v>8.1</v>
      </c>
      <c r="I492" s="144"/>
      <c r="J492" s="144"/>
      <c r="K492" s="144"/>
      <c r="L492" s="119" t="s">
        <v>1203</v>
      </c>
      <c r="M492" s="92">
        <v>1</v>
      </c>
      <c r="N492" s="93">
        <v>0.0016</v>
      </c>
      <c r="O492" s="114">
        <v>0.0064</v>
      </c>
      <c r="P492" s="126" t="s">
        <v>1049</v>
      </c>
      <c r="Q492" s="126" t="s">
        <v>1049</v>
      </c>
      <c r="R492" s="279"/>
      <c r="S492" s="103" t="s">
        <v>120</v>
      </c>
    </row>
    <row r="493" ht="38" customHeight="1" spans="1:19">
      <c r="A493" s="20">
        <v>487</v>
      </c>
      <c r="B493" s="119" t="s">
        <v>1204</v>
      </c>
      <c r="C493" s="260" t="s">
        <v>712</v>
      </c>
      <c r="D493" s="36" t="s">
        <v>278</v>
      </c>
      <c r="E493" s="118" t="s">
        <v>159</v>
      </c>
      <c r="F493" s="261" t="s">
        <v>1205</v>
      </c>
      <c r="G493" s="94">
        <v>13.23</v>
      </c>
      <c r="H493" s="94">
        <v>13.23</v>
      </c>
      <c r="I493" s="144"/>
      <c r="J493" s="144"/>
      <c r="K493" s="144"/>
      <c r="L493" s="119" t="s">
        <v>1206</v>
      </c>
      <c r="M493" s="92">
        <v>1</v>
      </c>
      <c r="N493" s="93">
        <v>0.0138</v>
      </c>
      <c r="O493" s="114">
        <v>0.0552</v>
      </c>
      <c r="P493" s="126" t="s">
        <v>1049</v>
      </c>
      <c r="Q493" s="126" t="s">
        <v>1049</v>
      </c>
      <c r="R493" s="279"/>
      <c r="S493" s="103" t="s">
        <v>120</v>
      </c>
    </row>
    <row r="494" ht="47" customHeight="1" spans="1:19">
      <c r="A494" s="20">
        <v>488</v>
      </c>
      <c r="B494" s="119" t="s">
        <v>1207</v>
      </c>
      <c r="C494" s="260" t="s">
        <v>712</v>
      </c>
      <c r="D494" s="36" t="s">
        <v>278</v>
      </c>
      <c r="E494" s="118" t="s">
        <v>159</v>
      </c>
      <c r="F494" s="261" t="s">
        <v>1208</v>
      </c>
      <c r="G494" s="94">
        <v>5.94</v>
      </c>
      <c r="H494" s="94">
        <v>5.94</v>
      </c>
      <c r="I494" s="144"/>
      <c r="J494" s="144"/>
      <c r="K494" s="144"/>
      <c r="L494" s="119" t="s">
        <v>1209</v>
      </c>
      <c r="M494" s="92">
        <v>1</v>
      </c>
      <c r="N494" s="93">
        <v>0.0013</v>
      </c>
      <c r="O494" s="114">
        <v>0.0052</v>
      </c>
      <c r="P494" s="126" t="s">
        <v>1049</v>
      </c>
      <c r="Q494" s="126" t="s">
        <v>1049</v>
      </c>
      <c r="R494" s="279"/>
      <c r="S494" s="103" t="s">
        <v>120</v>
      </c>
    </row>
    <row r="495" ht="98" customHeight="1" spans="1:19">
      <c r="A495" s="20">
        <v>489</v>
      </c>
      <c r="B495" s="119" t="s">
        <v>1210</v>
      </c>
      <c r="C495" s="260" t="s">
        <v>712</v>
      </c>
      <c r="D495" s="36" t="s">
        <v>278</v>
      </c>
      <c r="E495" s="118" t="s">
        <v>159</v>
      </c>
      <c r="F495" s="261" t="s">
        <v>1211</v>
      </c>
      <c r="G495" s="94">
        <v>15.39</v>
      </c>
      <c r="H495" s="94">
        <v>15.39</v>
      </c>
      <c r="I495" s="144"/>
      <c r="J495" s="144"/>
      <c r="K495" s="144"/>
      <c r="L495" s="119" t="s">
        <v>1212</v>
      </c>
      <c r="M495" s="92">
        <v>1</v>
      </c>
      <c r="N495" s="93">
        <v>0.0015</v>
      </c>
      <c r="O495" s="114">
        <v>0.006</v>
      </c>
      <c r="P495" s="126" t="s">
        <v>1049</v>
      </c>
      <c r="Q495" s="126" t="s">
        <v>1049</v>
      </c>
      <c r="R495" s="279"/>
      <c r="S495" s="103" t="s">
        <v>120</v>
      </c>
    </row>
    <row r="496" ht="43" customHeight="1" spans="1:19">
      <c r="A496" s="20">
        <v>490</v>
      </c>
      <c r="B496" s="119" t="s">
        <v>1213</v>
      </c>
      <c r="C496" s="260" t="s">
        <v>712</v>
      </c>
      <c r="D496" s="36" t="s">
        <v>278</v>
      </c>
      <c r="E496" s="118" t="s">
        <v>159</v>
      </c>
      <c r="F496" s="261" t="s">
        <v>1214</v>
      </c>
      <c r="G496" s="94">
        <v>10.8</v>
      </c>
      <c r="H496" s="94">
        <v>10.8</v>
      </c>
      <c r="I496" s="144"/>
      <c r="J496" s="144"/>
      <c r="K496" s="144"/>
      <c r="L496" s="119" t="s">
        <v>1215</v>
      </c>
      <c r="M496" s="92">
        <v>1</v>
      </c>
      <c r="N496" s="93">
        <v>0.001</v>
      </c>
      <c r="O496" s="114">
        <v>0.004</v>
      </c>
      <c r="P496" s="126" t="s">
        <v>1049</v>
      </c>
      <c r="Q496" s="126" t="s">
        <v>1049</v>
      </c>
      <c r="R496" s="279"/>
      <c r="S496" s="103" t="s">
        <v>120</v>
      </c>
    </row>
    <row r="497" ht="39" customHeight="1" spans="1:19">
      <c r="A497" s="20">
        <v>491</v>
      </c>
      <c r="B497" s="119" t="s">
        <v>1216</v>
      </c>
      <c r="C497" s="260" t="s">
        <v>712</v>
      </c>
      <c r="D497" s="36" t="s">
        <v>278</v>
      </c>
      <c r="E497" s="118" t="s">
        <v>162</v>
      </c>
      <c r="F497" s="232" t="s">
        <v>1217</v>
      </c>
      <c r="G497" s="94">
        <v>5.06</v>
      </c>
      <c r="H497" s="94">
        <v>5.06</v>
      </c>
      <c r="I497" s="144"/>
      <c r="J497" s="144"/>
      <c r="K497" s="144"/>
      <c r="L497" s="119" t="s">
        <v>1218</v>
      </c>
      <c r="M497" s="92">
        <v>1</v>
      </c>
      <c r="N497" s="93">
        <v>0.0105</v>
      </c>
      <c r="O497" s="114">
        <v>0.042</v>
      </c>
      <c r="P497" s="126" t="s">
        <v>1049</v>
      </c>
      <c r="Q497" s="126" t="s">
        <v>1049</v>
      </c>
      <c r="R497" s="279"/>
      <c r="S497" s="103" t="s">
        <v>120</v>
      </c>
    </row>
    <row r="498" ht="35" customHeight="1" spans="1:19">
      <c r="A498" s="20">
        <v>492</v>
      </c>
      <c r="B498" s="119" t="s">
        <v>1219</v>
      </c>
      <c r="C498" s="260" t="s">
        <v>712</v>
      </c>
      <c r="D498" s="36" t="s">
        <v>278</v>
      </c>
      <c r="E498" s="118" t="s">
        <v>162</v>
      </c>
      <c r="F498" s="261" t="s">
        <v>1220</v>
      </c>
      <c r="G498" s="94">
        <v>0.51</v>
      </c>
      <c r="H498" s="94">
        <v>0.51</v>
      </c>
      <c r="I498" s="144"/>
      <c r="J498" s="144"/>
      <c r="K498" s="144"/>
      <c r="L498" s="119" t="s">
        <v>1221</v>
      </c>
      <c r="M498" s="92">
        <v>1</v>
      </c>
      <c r="N498" s="93">
        <v>0.0003</v>
      </c>
      <c r="O498" s="114">
        <v>0.0012</v>
      </c>
      <c r="P498" s="126" t="s">
        <v>1049</v>
      </c>
      <c r="Q498" s="126" t="s">
        <v>1049</v>
      </c>
      <c r="R498" s="279"/>
      <c r="S498" s="103" t="s">
        <v>120</v>
      </c>
    </row>
    <row r="499" ht="36" customHeight="1" spans="1:19">
      <c r="A499" s="20">
        <v>493</v>
      </c>
      <c r="B499" s="119" t="s">
        <v>1222</v>
      </c>
      <c r="C499" s="260" t="s">
        <v>712</v>
      </c>
      <c r="D499" s="36" t="s">
        <v>278</v>
      </c>
      <c r="E499" s="118" t="s">
        <v>162</v>
      </c>
      <c r="F499" s="261" t="s">
        <v>1223</v>
      </c>
      <c r="G499" s="94">
        <v>0.51</v>
      </c>
      <c r="H499" s="94">
        <v>0.51</v>
      </c>
      <c r="I499" s="144"/>
      <c r="J499" s="144"/>
      <c r="K499" s="144"/>
      <c r="L499" s="119" t="s">
        <v>1221</v>
      </c>
      <c r="M499" s="92">
        <v>1</v>
      </c>
      <c r="N499" s="93">
        <v>0.0093</v>
      </c>
      <c r="O499" s="114">
        <v>0.0372</v>
      </c>
      <c r="P499" s="126" t="s">
        <v>1049</v>
      </c>
      <c r="Q499" s="126" t="s">
        <v>1049</v>
      </c>
      <c r="R499" s="279"/>
      <c r="S499" s="103" t="s">
        <v>120</v>
      </c>
    </row>
    <row r="500" ht="38" customHeight="1" spans="1:19">
      <c r="A500" s="20">
        <v>494</v>
      </c>
      <c r="B500" s="119" t="s">
        <v>1224</v>
      </c>
      <c r="C500" s="260" t="s">
        <v>712</v>
      </c>
      <c r="D500" s="36" t="s">
        <v>278</v>
      </c>
      <c r="E500" s="118" t="s">
        <v>162</v>
      </c>
      <c r="F500" s="261" t="s">
        <v>1225</v>
      </c>
      <c r="G500" s="94">
        <v>4.05</v>
      </c>
      <c r="H500" s="94">
        <v>4.05</v>
      </c>
      <c r="I500" s="144"/>
      <c r="J500" s="144"/>
      <c r="K500" s="144"/>
      <c r="L500" s="119" t="s">
        <v>1221</v>
      </c>
      <c r="M500" s="92">
        <v>1</v>
      </c>
      <c r="N500" s="93">
        <v>0.0076</v>
      </c>
      <c r="O500" s="114">
        <v>0.0304</v>
      </c>
      <c r="P500" s="126" t="s">
        <v>1049</v>
      </c>
      <c r="Q500" s="126" t="s">
        <v>1049</v>
      </c>
      <c r="R500" s="279"/>
      <c r="S500" s="103" t="s">
        <v>120</v>
      </c>
    </row>
    <row r="501" ht="37" customHeight="1" spans="1:19">
      <c r="A501" s="20">
        <v>495</v>
      </c>
      <c r="B501" s="119" t="s">
        <v>1226</v>
      </c>
      <c r="C501" s="260" t="s">
        <v>712</v>
      </c>
      <c r="D501" s="36" t="s">
        <v>278</v>
      </c>
      <c r="E501" s="118" t="s">
        <v>162</v>
      </c>
      <c r="F501" s="261" t="s">
        <v>1227</v>
      </c>
      <c r="G501" s="94">
        <v>8.3</v>
      </c>
      <c r="H501" s="94">
        <v>8.3</v>
      </c>
      <c r="I501" s="144"/>
      <c r="J501" s="144"/>
      <c r="K501" s="144"/>
      <c r="L501" s="119" t="s">
        <v>1221</v>
      </c>
      <c r="M501" s="92">
        <v>1</v>
      </c>
      <c r="N501" s="93">
        <v>0.0011</v>
      </c>
      <c r="O501" s="114">
        <v>0.0044</v>
      </c>
      <c r="P501" s="126" t="s">
        <v>1049</v>
      </c>
      <c r="Q501" s="126" t="s">
        <v>1049</v>
      </c>
      <c r="R501" s="279"/>
      <c r="S501" s="103" t="s">
        <v>120</v>
      </c>
    </row>
    <row r="502" ht="34" customHeight="1" spans="1:19">
      <c r="A502" s="20">
        <v>496</v>
      </c>
      <c r="B502" s="119" t="s">
        <v>1228</v>
      </c>
      <c r="C502" s="260" t="s">
        <v>712</v>
      </c>
      <c r="D502" s="36" t="s">
        <v>278</v>
      </c>
      <c r="E502" s="118" t="s">
        <v>162</v>
      </c>
      <c r="F502" s="261" t="s">
        <v>1229</v>
      </c>
      <c r="G502" s="94">
        <v>3.78</v>
      </c>
      <c r="H502" s="94">
        <v>3.78</v>
      </c>
      <c r="I502" s="144"/>
      <c r="J502" s="144"/>
      <c r="K502" s="144"/>
      <c r="L502" s="119" t="s">
        <v>1221</v>
      </c>
      <c r="M502" s="92">
        <v>1</v>
      </c>
      <c r="N502" s="93">
        <v>0.0115</v>
      </c>
      <c r="O502" s="114">
        <v>0.046</v>
      </c>
      <c r="P502" s="126" t="s">
        <v>1049</v>
      </c>
      <c r="Q502" s="126" t="s">
        <v>1049</v>
      </c>
      <c r="R502" s="279"/>
      <c r="S502" s="103" t="s">
        <v>120</v>
      </c>
    </row>
    <row r="503" ht="39" customHeight="1" spans="1:19">
      <c r="A503" s="20">
        <v>497</v>
      </c>
      <c r="B503" s="119" t="s">
        <v>1230</v>
      </c>
      <c r="C503" s="260" t="s">
        <v>712</v>
      </c>
      <c r="D503" s="36" t="s">
        <v>278</v>
      </c>
      <c r="E503" s="118" t="s">
        <v>162</v>
      </c>
      <c r="F503" s="261" t="s">
        <v>1231</v>
      </c>
      <c r="G503" s="94">
        <v>0.25</v>
      </c>
      <c r="H503" s="94">
        <v>0.25</v>
      </c>
      <c r="I503" s="144"/>
      <c r="J503" s="144"/>
      <c r="K503" s="144"/>
      <c r="L503" s="119" t="s">
        <v>1221</v>
      </c>
      <c r="M503" s="92">
        <v>1</v>
      </c>
      <c r="N503" s="93">
        <v>0.0068</v>
      </c>
      <c r="O503" s="114">
        <v>0.0272</v>
      </c>
      <c r="P503" s="126" t="s">
        <v>1049</v>
      </c>
      <c r="Q503" s="126" t="s">
        <v>1049</v>
      </c>
      <c r="R503" s="279"/>
      <c r="S503" s="103" t="s">
        <v>120</v>
      </c>
    </row>
    <row r="504" ht="37" customHeight="1" spans="1:19">
      <c r="A504" s="20">
        <v>498</v>
      </c>
      <c r="B504" s="119" t="s">
        <v>1232</v>
      </c>
      <c r="C504" s="260" t="s">
        <v>712</v>
      </c>
      <c r="D504" s="36" t="s">
        <v>278</v>
      </c>
      <c r="E504" s="118" t="s">
        <v>162</v>
      </c>
      <c r="F504" s="261" t="s">
        <v>1233</v>
      </c>
      <c r="G504" s="94">
        <v>18.08</v>
      </c>
      <c r="H504" s="94">
        <v>18.08</v>
      </c>
      <c r="I504" s="144"/>
      <c r="J504" s="144"/>
      <c r="K504" s="144"/>
      <c r="L504" s="119" t="s">
        <v>1221</v>
      </c>
      <c r="M504" s="92">
        <v>1</v>
      </c>
      <c r="N504" s="93">
        <v>0.0006</v>
      </c>
      <c r="O504" s="114">
        <v>0.0024</v>
      </c>
      <c r="P504" s="126" t="s">
        <v>1049</v>
      </c>
      <c r="Q504" s="126" t="s">
        <v>1049</v>
      </c>
      <c r="R504" s="279"/>
      <c r="S504" s="103" t="s">
        <v>120</v>
      </c>
    </row>
    <row r="505" ht="34" customHeight="1" spans="1:19">
      <c r="A505" s="20">
        <v>499</v>
      </c>
      <c r="B505" s="119" t="s">
        <v>1234</v>
      </c>
      <c r="C505" s="260" t="s">
        <v>712</v>
      </c>
      <c r="D505" s="36" t="s">
        <v>278</v>
      </c>
      <c r="E505" s="118" t="s">
        <v>162</v>
      </c>
      <c r="F505" s="261" t="s">
        <v>1235</v>
      </c>
      <c r="G505" s="94">
        <v>1</v>
      </c>
      <c r="H505" s="94">
        <v>1</v>
      </c>
      <c r="I505" s="144"/>
      <c r="J505" s="144"/>
      <c r="K505" s="144"/>
      <c r="L505" s="119" t="s">
        <v>1221</v>
      </c>
      <c r="M505" s="92">
        <v>1</v>
      </c>
      <c r="N505" s="93">
        <v>0.0015</v>
      </c>
      <c r="O505" s="114">
        <v>0.006</v>
      </c>
      <c r="P505" s="126" t="s">
        <v>1049</v>
      </c>
      <c r="Q505" s="126" t="s">
        <v>1049</v>
      </c>
      <c r="R505" s="279"/>
      <c r="S505" s="103" t="s">
        <v>120</v>
      </c>
    </row>
    <row r="506" ht="80" customHeight="1" spans="1:19">
      <c r="A506" s="20">
        <v>500</v>
      </c>
      <c r="B506" s="119" t="s">
        <v>1236</v>
      </c>
      <c r="C506" s="260" t="s">
        <v>712</v>
      </c>
      <c r="D506" s="36" t="s">
        <v>278</v>
      </c>
      <c r="E506" s="118" t="s">
        <v>162</v>
      </c>
      <c r="F506" s="261" t="s">
        <v>1237</v>
      </c>
      <c r="G506" s="94">
        <v>17.35</v>
      </c>
      <c r="H506" s="94">
        <v>17.35</v>
      </c>
      <c r="I506" s="144"/>
      <c r="J506" s="144"/>
      <c r="K506" s="144"/>
      <c r="L506" s="119" t="s">
        <v>1221</v>
      </c>
      <c r="M506" s="92">
        <v>1</v>
      </c>
      <c r="N506" s="93">
        <v>0.0012</v>
      </c>
      <c r="O506" s="114">
        <v>0.0048</v>
      </c>
      <c r="P506" s="126" t="s">
        <v>1049</v>
      </c>
      <c r="Q506" s="126" t="s">
        <v>1049</v>
      </c>
      <c r="R506" s="279"/>
      <c r="S506" s="103" t="s">
        <v>120</v>
      </c>
    </row>
    <row r="507" ht="38" customHeight="1" spans="1:19">
      <c r="A507" s="20">
        <v>501</v>
      </c>
      <c r="B507" s="119" t="s">
        <v>1238</v>
      </c>
      <c r="C507" s="260" t="s">
        <v>712</v>
      </c>
      <c r="D507" s="36" t="s">
        <v>278</v>
      </c>
      <c r="E507" s="118" t="s">
        <v>162</v>
      </c>
      <c r="F507" s="261" t="s">
        <v>1239</v>
      </c>
      <c r="G507" s="94">
        <v>1.26</v>
      </c>
      <c r="H507" s="94">
        <v>1.26</v>
      </c>
      <c r="I507" s="144"/>
      <c r="J507" s="144"/>
      <c r="K507" s="144"/>
      <c r="L507" s="119" t="s">
        <v>1221</v>
      </c>
      <c r="M507" s="92">
        <v>1</v>
      </c>
      <c r="N507" s="93">
        <v>0.0013</v>
      </c>
      <c r="O507" s="114">
        <v>0.0052</v>
      </c>
      <c r="P507" s="126" t="s">
        <v>1049</v>
      </c>
      <c r="Q507" s="126" t="s">
        <v>1049</v>
      </c>
      <c r="R507" s="279"/>
      <c r="S507" s="103" t="s">
        <v>120</v>
      </c>
    </row>
    <row r="508" ht="62" customHeight="1" spans="1:19">
      <c r="A508" s="20">
        <v>502</v>
      </c>
      <c r="B508" s="119" t="s">
        <v>1240</v>
      </c>
      <c r="C508" s="260" t="s">
        <v>712</v>
      </c>
      <c r="D508" s="36" t="s">
        <v>278</v>
      </c>
      <c r="E508" s="118" t="s">
        <v>115</v>
      </c>
      <c r="F508" s="261" t="s">
        <v>1241</v>
      </c>
      <c r="G508" s="94">
        <v>38.37</v>
      </c>
      <c r="H508" s="94">
        <v>38.37</v>
      </c>
      <c r="I508" s="144"/>
      <c r="J508" s="144"/>
      <c r="K508" s="144"/>
      <c r="L508" s="119" t="s">
        <v>1221</v>
      </c>
      <c r="M508" s="92">
        <v>1</v>
      </c>
      <c r="N508" s="93">
        <v>0.0005</v>
      </c>
      <c r="O508" s="114">
        <v>0.002</v>
      </c>
      <c r="P508" s="126" t="s">
        <v>1049</v>
      </c>
      <c r="Q508" s="126" t="s">
        <v>1049</v>
      </c>
      <c r="R508" s="279"/>
      <c r="S508" s="103" t="s">
        <v>120</v>
      </c>
    </row>
    <row r="509" ht="36" customHeight="1" spans="1:19">
      <c r="A509" s="20">
        <v>503</v>
      </c>
      <c r="B509" s="119" t="s">
        <v>1242</v>
      </c>
      <c r="C509" s="260" t="s">
        <v>712</v>
      </c>
      <c r="D509" s="36" t="s">
        <v>278</v>
      </c>
      <c r="E509" s="118" t="s">
        <v>115</v>
      </c>
      <c r="F509" s="261" t="s">
        <v>1243</v>
      </c>
      <c r="G509" s="94">
        <v>3.22</v>
      </c>
      <c r="H509" s="94">
        <v>3.22</v>
      </c>
      <c r="I509" s="144"/>
      <c r="J509" s="144"/>
      <c r="K509" s="144"/>
      <c r="L509" s="119" t="s">
        <v>1221</v>
      </c>
      <c r="M509" s="92">
        <v>1</v>
      </c>
      <c r="N509" s="93">
        <v>0.0314</v>
      </c>
      <c r="O509" s="114">
        <v>0.1256</v>
      </c>
      <c r="P509" s="126" t="s">
        <v>1049</v>
      </c>
      <c r="Q509" s="126" t="s">
        <v>1049</v>
      </c>
      <c r="R509" s="279"/>
      <c r="S509" s="103" t="s">
        <v>120</v>
      </c>
    </row>
    <row r="510" ht="44" customHeight="1" spans="1:19">
      <c r="A510" s="20">
        <v>504</v>
      </c>
      <c r="B510" s="119" t="s">
        <v>1244</v>
      </c>
      <c r="C510" s="260" t="s">
        <v>712</v>
      </c>
      <c r="D510" s="36" t="s">
        <v>278</v>
      </c>
      <c r="E510" s="118" t="s">
        <v>115</v>
      </c>
      <c r="F510" s="261" t="s">
        <v>1245</v>
      </c>
      <c r="G510" s="94">
        <v>2.1</v>
      </c>
      <c r="H510" s="94">
        <v>2.1</v>
      </c>
      <c r="I510" s="144"/>
      <c r="J510" s="144"/>
      <c r="K510" s="144"/>
      <c r="L510" s="119" t="s">
        <v>1221</v>
      </c>
      <c r="M510" s="92">
        <v>1</v>
      </c>
      <c r="N510" s="93">
        <v>0.0002</v>
      </c>
      <c r="O510" s="114">
        <v>0.0008</v>
      </c>
      <c r="P510" s="126" t="s">
        <v>1049</v>
      </c>
      <c r="Q510" s="126" t="s">
        <v>1049</v>
      </c>
      <c r="R510" s="279"/>
      <c r="S510" s="103" t="s">
        <v>120</v>
      </c>
    </row>
    <row r="511" ht="74" customHeight="1" spans="1:19">
      <c r="A511" s="20">
        <v>505</v>
      </c>
      <c r="B511" s="119" t="s">
        <v>1246</v>
      </c>
      <c r="C511" s="260" t="s">
        <v>712</v>
      </c>
      <c r="D511" s="36" t="s">
        <v>278</v>
      </c>
      <c r="E511" s="118" t="s">
        <v>115</v>
      </c>
      <c r="F511" s="261" t="s">
        <v>1247</v>
      </c>
      <c r="G511" s="94">
        <v>10.26</v>
      </c>
      <c r="H511" s="94">
        <v>10.26</v>
      </c>
      <c r="I511" s="144"/>
      <c r="J511" s="144"/>
      <c r="K511" s="144"/>
      <c r="L511" s="119" t="s">
        <v>1221</v>
      </c>
      <c r="M511" s="92">
        <v>1</v>
      </c>
      <c r="N511" s="93">
        <v>0.0023</v>
      </c>
      <c r="O511" s="114">
        <v>0.0092</v>
      </c>
      <c r="P511" s="126" t="s">
        <v>1049</v>
      </c>
      <c r="Q511" s="126" t="s">
        <v>1049</v>
      </c>
      <c r="R511" s="279"/>
      <c r="S511" s="103" t="s">
        <v>120</v>
      </c>
    </row>
    <row r="512" ht="32" customHeight="1" spans="1:19">
      <c r="A512" s="20">
        <v>506</v>
      </c>
      <c r="B512" s="119" t="s">
        <v>1248</v>
      </c>
      <c r="C512" s="260" t="s">
        <v>712</v>
      </c>
      <c r="D512" s="36" t="s">
        <v>278</v>
      </c>
      <c r="E512" s="118" t="s">
        <v>115</v>
      </c>
      <c r="F512" s="261" t="s">
        <v>1249</v>
      </c>
      <c r="G512" s="94">
        <v>1.56</v>
      </c>
      <c r="H512" s="94">
        <v>1.56</v>
      </c>
      <c r="I512" s="144"/>
      <c r="J512" s="144"/>
      <c r="K512" s="144"/>
      <c r="L512" s="119" t="s">
        <v>1221</v>
      </c>
      <c r="M512" s="92">
        <v>1</v>
      </c>
      <c r="N512" s="93">
        <v>0.0088</v>
      </c>
      <c r="O512" s="114">
        <v>0.0352</v>
      </c>
      <c r="P512" s="126" t="s">
        <v>1049</v>
      </c>
      <c r="Q512" s="126" t="s">
        <v>1049</v>
      </c>
      <c r="R512" s="279"/>
      <c r="S512" s="103" t="s">
        <v>120</v>
      </c>
    </row>
    <row r="513" ht="59" customHeight="1" spans="1:19">
      <c r="A513" s="20">
        <v>507</v>
      </c>
      <c r="B513" s="119" t="s">
        <v>1250</v>
      </c>
      <c r="C513" s="260" t="s">
        <v>712</v>
      </c>
      <c r="D513" s="36" t="s">
        <v>278</v>
      </c>
      <c r="E513" s="118" t="s">
        <v>115</v>
      </c>
      <c r="F513" s="261" t="s">
        <v>1251</v>
      </c>
      <c r="G513" s="94">
        <v>9.9</v>
      </c>
      <c r="H513" s="94">
        <v>9.9</v>
      </c>
      <c r="I513" s="144"/>
      <c r="J513" s="144"/>
      <c r="K513" s="144"/>
      <c r="L513" s="119" t="s">
        <v>1221</v>
      </c>
      <c r="M513" s="92">
        <v>1</v>
      </c>
      <c r="N513" s="93">
        <v>0.001</v>
      </c>
      <c r="O513" s="114">
        <v>0.004</v>
      </c>
      <c r="P513" s="126" t="s">
        <v>1049</v>
      </c>
      <c r="Q513" s="126" t="s">
        <v>1049</v>
      </c>
      <c r="R513" s="279"/>
      <c r="S513" s="103" t="s">
        <v>120</v>
      </c>
    </row>
    <row r="514" ht="38" customHeight="1" spans="1:19">
      <c r="A514" s="20">
        <v>508</v>
      </c>
      <c r="B514" s="119" t="s">
        <v>1252</v>
      </c>
      <c r="C514" s="260" t="s">
        <v>712</v>
      </c>
      <c r="D514" s="36" t="s">
        <v>278</v>
      </c>
      <c r="E514" s="118" t="s">
        <v>115</v>
      </c>
      <c r="F514" s="261" t="s">
        <v>1253</v>
      </c>
      <c r="G514" s="94">
        <v>14.3</v>
      </c>
      <c r="H514" s="94">
        <v>14.3</v>
      </c>
      <c r="I514" s="144"/>
      <c r="J514" s="144"/>
      <c r="K514" s="144"/>
      <c r="L514" s="119" t="s">
        <v>1221</v>
      </c>
      <c r="M514" s="92">
        <v>1</v>
      </c>
      <c r="N514" s="93">
        <v>0.0175</v>
      </c>
      <c r="O514" s="114">
        <v>0.07</v>
      </c>
      <c r="P514" s="126" t="s">
        <v>1049</v>
      </c>
      <c r="Q514" s="126" t="s">
        <v>1049</v>
      </c>
      <c r="R514" s="279"/>
      <c r="S514" s="103" t="s">
        <v>120</v>
      </c>
    </row>
    <row r="515" ht="36" customHeight="1" spans="1:19">
      <c r="A515" s="20">
        <v>509</v>
      </c>
      <c r="B515" s="119" t="s">
        <v>1254</v>
      </c>
      <c r="C515" s="260" t="s">
        <v>712</v>
      </c>
      <c r="D515" s="36" t="s">
        <v>278</v>
      </c>
      <c r="E515" s="118" t="s">
        <v>115</v>
      </c>
      <c r="F515" s="261" t="s">
        <v>1255</v>
      </c>
      <c r="G515" s="94">
        <v>2.8</v>
      </c>
      <c r="H515" s="94">
        <v>2.8</v>
      </c>
      <c r="I515" s="144"/>
      <c r="J515" s="144"/>
      <c r="K515" s="144"/>
      <c r="L515" s="119" t="s">
        <v>1221</v>
      </c>
      <c r="M515" s="92">
        <v>1</v>
      </c>
      <c r="N515" s="93">
        <v>0.0285</v>
      </c>
      <c r="O515" s="114">
        <v>0.114</v>
      </c>
      <c r="P515" s="126" t="s">
        <v>1049</v>
      </c>
      <c r="Q515" s="126" t="s">
        <v>1049</v>
      </c>
      <c r="R515" s="279"/>
      <c r="S515" s="103" t="s">
        <v>120</v>
      </c>
    </row>
    <row r="516" ht="50" customHeight="1" spans="1:19">
      <c r="A516" s="20">
        <v>510</v>
      </c>
      <c r="B516" s="119" t="s">
        <v>1256</v>
      </c>
      <c r="C516" s="260" t="s">
        <v>712</v>
      </c>
      <c r="D516" s="36" t="s">
        <v>278</v>
      </c>
      <c r="E516" s="118" t="s">
        <v>115</v>
      </c>
      <c r="F516" s="261" t="s">
        <v>1257</v>
      </c>
      <c r="G516" s="94">
        <v>16.46</v>
      </c>
      <c r="H516" s="94">
        <v>16.46</v>
      </c>
      <c r="I516" s="144"/>
      <c r="J516" s="144"/>
      <c r="K516" s="144"/>
      <c r="L516" s="119" t="s">
        <v>1221</v>
      </c>
      <c r="M516" s="92">
        <v>1</v>
      </c>
      <c r="N516" s="93">
        <v>0.0175</v>
      </c>
      <c r="O516" s="114">
        <v>0.07</v>
      </c>
      <c r="P516" s="126" t="s">
        <v>1049</v>
      </c>
      <c r="Q516" s="126" t="s">
        <v>1049</v>
      </c>
      <c r="R516" s="279"/>
      <c r="S516" s="103" t="s">
        <v>120</v>
      </c>
    </row>
    <row r="517" ht="57" customHeight="1" spans="1:19">
      <c r="A517" s="20">
        <v>511</v>
      </c>
      <c r="B517" s="119" t="s">
        <v>1258</v>
      </c>
      <c r="C517" s="260" t="s">
        <v>712</v>
      </c>
      <c r="D517" s="36" t="s">
        <v>278</v>
      </c>
      <c r="E517" s="118" t="s">
        <v>115</v>
      </c>
      <c r="F517" s="261" t="s">
        <v>1259</v>
      </c>
      <c r="G517" s="94">
        <v>6.36</v>
      </c>
      <c r="H517" s="94">
        <v>6.36</v>
      </c>
      <c r="I517" s="144"/>
      <c r="J517" s="144"/>
      <c r="K517" s="144"/>
      <c r="L517" s="119" t="s">
        <v>1221</v>
      </c>
      <c r="M517" s="92">
        <v>1</v>
      </c>
      <c r="N517" s="93">
        <v>0.0021</v>
      </c>
      <c r="O517" s="114">
        <v>0.0084</v>
      </c>
      <c r="P517" s="126" t="s">
        <v>1049</v>
      </c>
      <c r="Q517" s="126" t="s">
        <v>1049</v>
      </c>
      <c r="R517" s="279"/>
      <c r="S517" s="103" t="s">
        <v>120</v>
      </c>
    </row>
    <row r="518" ht="39" customHeight="1" spans="1:19">
      <c r="A518" s="20">
        <v>512</v>
      </c>
      <c r="B518" s="119" t="s">
        <v>1260</v>
      </c>
      <c r="C518" s="260" t="s">
        <v>712</v>
      </c>
      <c r="D518" s="36" t="s">
        <v>278</v>
      </c>
      <c r="E518" s="118" t="s">
        <v>115</v>
      </c>
      <c r="F518" s="232" t="s">
        <v>1261</v>
      </c>
      <c r="G518" s="94">
        <v>13.52</v>
      </c>
      <c r="H518" s="94">
        <v>13.52</v>
      </c>
      <c r="I518" s="144"/>
      <c r="J518" s="144"/>
      <c r="K518" s="144"/>
      <c r="L518" s="119" t="s">
        <v>1221</v>
      </c>
      <c r="M518" s="92">
        <v>1</v>
      </c>
      <c r="N518" s="93">
        <v>0.0003</v>
      </c>
      <c r="O518" s="114">
        <v>0.0012</v>
      </c>
      <c r="P518" s="126" t="s">
        <v>1049</v>
      </c>
      <c r="Q518" s="126" t="s">
        <v>1049</v>
      </c>
      <c r="R518" s="279"/>
      <c r="S518" s="103" t="s">
        <v>120</v>
      </c>
    </row>
    <row r="519" ht="52" customHeight="1" spans="1:19">
      <c r="A519" s="20">
        <v>513</v>
      </c>
      <c r="B519" s="119" t="s">
        <v>1262</v>
      </c>
      <c r="C519" s="260" t="s">
        <v>712</v>
      </c>
      <c r="D519" s="36" t="s">
        <v>278</v>
      </c>
      <c r="E519" s="118" t="s">
        <v>115</v>
      </c>
      <c r="F519" s="261" t="s">
        <v>1263</v>
      </c>
      <c r="G519" s="94">
        <v>21.16</v>
      </c>
      <c r="H519" s="94">
        <v>21.16</v>
      </c>
      <c r="I519" s="144"/>
      <c r="J519" s="144"/>
      <c r="K519" s="144"/>
      <c r="L519" s="119" t="s">
        <v>1221</v>
      </c>
      <c r="M519" s="92">
        <v>1</v>
      </c>
      <c r="N519" s="93">
        <v>0.0036</v>
      </c>
      <c r="O519" s="114">
        <v>0.0144</v>
      </c>
      <c r="P519" s="126" t="s">
        <v>1049</v>
      </c>
      <c r="Q519" s="126" t="s">
        <v>1049</v>
      </c>
      <c r="R519" s="279"/>
      <c r="S519" s="103" t="s">
        <v>120</v>
      </c>
    </row>
    <row r="520" ht="38" customHeight="1" spans="1:19">
      <c r="A520" s="20">
        <v>514</v>
      </c>
      <c r="B520" s="119" t="s">
        <v>1264</v>
      </c>
      <c r="C520" s="260" t="s">
        <v>712</v>
      </c>
      <c r="D520" s="36" t="s">
        <v>278</v>
      </c>
      <c r="E520" s="118" t="s">
        <v>115</v>
      </c>
      <c r="F520" s="261" t="s">
        <v>1265</v>
      </c>
      <c r="G520" s="94">
        <v>6.3</v>
      </c>
      <c r="H520" s="94">
        <v>6.3</v>
      </c>
      <c r="I520" s="144"/>
      <c r="J520" s="144"/>
      <c r="K520" s="144"/>
      <c r="L520" s="119" t="s">
        <v>1221</v>
      </c>
      <c r="M520" s="92">
        <v>1</v>
      </c>
      <c r="N520" s="93">
        <v>0.0007</v>
      </c>
      <c r="O520" s="114">
        <v>0.0028</v>
      </c>
      <c r="P520" s="126" t="s">
        <v>1049</v>
      </c>
      <c r="Q520" s="126" t="s">
        <v>1049</v>
      </c>
      <c r="R520" s="279"/>
      <c r="S520" s="103" t="s">
        <v>120</v>
      </c>
    </row>
    <row r="521" ht="46" customHeight="1" spans="1:19">
      <c r="A521" s="20">
        <v>515</v>
      </c>
      <c r="B521" s="119" t="s">
        <v>1266</v>
      </c>
      <c r="C521" s="260" t="s">
        <v>712</v>
      </c>
      <c r="D521" s="36" t="s">
        <v>278</v>
      </c>
      <c r="E521" s="118" t="s">
        <v>115</v>
      </c>
      <c r="F521" s="261" t="s">
        <v>1267</v>
      </c>
      <c r="G521" s="94">
        <v>3.75</v>
      </c>
      <c r="H521" s="94">
        <v>3.75</v>
      </c>
      <c r="I521" s="144"/>
      <c r="J521" s="144"/>
      <c r="K521" s="144"/>
      <c r="L521" s="119" t="s">
        <v>1221</v>
      </c>
      <c r="M521" s="92">
        <v>1</v>
      </c>
      <c r="N521" s="93">
        <v>0.0005</v>
      </c>
      <c r="O521" s="114">
        <v>0.002</v>
      </c>
      <c r="P521" s="126" t="s">
        <v>1049</v>
      </c>
      <c r="Q521" s="126" t="s">
        <v>1049</v>
      </c>
      <c r="R521" s="279"/>
      <c r="S521" s="103" t="s">
        <v>120</v>
      </c>
    </row>
    <row r="522" ht="244" customHeight="1" spans="1:19">
      <c r="A522" s="20">
        <v>516</v>
      </c>
      <c r="B522" s="119" t="s">
        <v>1268</v>
      </c>
      <c r="C522" s="260" t="s">
        <v>712</v>
      </c>
      <c r="D522" s="36" t="s">
        <v>278</v>
      </c>
      <c r="E522" s="118" t="s">
        <v>115</v>
      </c>
      <c r="F522" s="261" t="s">
        <v>1269</v>
      </c>
      <c r="G522" s="94">
        <v>95.47</v>
      </c>
      <c r="H522" s="94">
        <v>95.47</v>
      </c>
      <c r="I522" s="144"/>
      <c r="J522" s="144"/>
      <c r="K522" s="144"/>
      <c r="L522" s="119" t="s">
        <v>1221</v>
      </c>
      <c r="M522" s="92">
        <v>1</v>
      </c>
      <c r="N522" s="93">
        <v>0.0078</v>
      </c>
      <c r="O522" s="114">
        <v>0.0312</v>
      </c>
      <c r="P522" s="126" t="s">
        <v>1049</v>
      </c>
      <c r="Q522" s="126" t="s">
        <v>1049</v>
      </c>
      <c r="R522" s="279"/>
      <c r="S522" s="103" t="s">
        <v>120</v>
      </c>
    </row>
    <row r="523" ht="70" customHeight="1" spans="1:19">
      <c r="A523" s="20">
        <v>517</v>
      </c>
      <c r="B523" s="119" t="s">
        <v>1270</v>
      </c>
      <c r="C523" s="260" t="s">
        <v>712</v>
      </c>
      <c r="D523" s="36" t="s">
        <v>278</v>
      </c>
      <c r="E523" s="118" t="s">
        <v>115</v>
      </c>
      <c r="F523" s="261" t="s">
        <v>1271</v>
      </c>
      <c r="G523" s="94">
        <v>4.2</v>
      </c>
      <c r="H523" s="94">
        <v>4.2</v>
      </c>
      <c r="I523" s="144"/>
      <c r="J523" s="144"/>
      <c r="K523" s="144"/>
      <c r="L523" s="119" t="s">
        <v>1221</v>
      </c>
      <c r="M523" s="92">
        <v>1</v>
      </c>
      <c r="N523" s="93">
        <v>0.0005</v>
      </c>
      <c r="O523" s="114">
        <v>0.002</v>
      </c>
      <c r="P523" s="126" t="s">
        <v>1049</v>
      </c>
      <c r="Q523" s="126" t="s">
        <v>1049</v>
      </c>
      <c r="R523" s="279"/>
      <c r="S523" s="103" t="s">
        <v>120</v>
      </c>
    </row>
    <row r="524" ht="93" customHeight="1" spans="1:19">
      <c r="A524" s="20">
        <v>518</v>
      </c>
      <c r="B524" s="119" t="s">
        <v>1272</v>
      </c>
      <c r="C524" s="260" t="s">
        <v>712</v>
      </c>
      <c r="D524" s="36" t="s">
        <v>278</v>
      </c>
      <c r="E524" s="118" t="s">
        <v>115</v>
      </c>
      <c r="F524" s="215" t="s">
        <v>1273</v>
      </c>
      <c r="G524" s="94">
        <v>24.3</v>
      </c>
      <c r="H524" s="94">
        <v>24.3</v>
      </c>
      <c r="I524" s="144"/>
      <c r="J524" s="144"/>
      <c r="K524" s="144"/>
      <c r="L524" s="119" t="s">
        <v>1221</v>
      </c>
      <c r="M524" s="92">
        <v>1</v>
      </c>
      <c r="N524" s="93">
        <v>0.0044</v>
      </c>
      <c r="O524" s="114">
        <v>0.0176</v>
      </c>
      <c r="P524" s="126" t="s">
        <v>1049</v>
      </c>
      <c r="Q524" s="126" t="s">
        <v>1049</v>
      </c>
      <c r="R524" s="279"/>
      <c r="S524" s="103" t="s">
        <v>120</v>
      </c>
    </row>
    <row r="525" ht="24" spans="1:19">
      <c r="A525" s="20">
        <v>519</v>
      </c>
      <c r="B525" s="119" t="s">
        <v>1274</v>
      </c>
      <c r="C525" s="260" t="s">
        <v>712</v>
      </c>
      <c r="D525" s="36" t="s">
        <v>278</v>
      </c>
      <c r="E525" s="118" t="s">
        <v>115</v>
      </c>
      <c r="F525" s="232" t="s">
        <v>1275</v>
      </c>
      <c r="G525" s="94">
        <v>13.65</v>
      </c>
      <c r="H525" s="94">
        <v>13.65</v>
      </c>
      <c r="I525" s="144"/>
      <c r="J525" s="144"/>
      <c r="K525" s="144"/>
      <c r="L525" s="119" t="s">
        <v>1221</v>
      </c>
      <c r="M525" s="92">
        <v>1</v>
      </c>
      <c r="N525" s="93">
        <v>0.0249</v>
      </c>
      <c r="O525" s="114">
        <v>0.0996</v>
      </c>
      <c r="P525" s="126" t="s">
        <v>1049</v>
      </c>
      <c r="Q525" s="126" t="s">
        <v>1049</v>
      </c>
      <c r="R525" s="279"/>
      <c r="S525" s="103" t="s">
        <v>120</v>
      </c>
    </row>
    <row r="526" ht="24" spans="1:19">
      <c r="A526" s="20">
        <v>520</v>
      </c>
      <c r="B526" s="119" t="s">
        <v>1276</v>
      </c>
      <c r="C526" s="260" t="s">
        <v>712</v>
      </c>
      <c r="D526" s="36" t="s">
        <v>278</v>
      </c>
      <c r="E526" s="118" t="s">
        <v>115</v>
      </c>
      <c r="F526" s="232" t="s">
        <v>1277</v>
      </c>
      <c r="G526" s="94">
        <v>4.8</v>
      </c>
      <c r="H526" s="94">
        <v>4.8</v>
      </c>
      <c r="I526" s="144"/>
      <c r="J526" s="144"/>
      <c r="K526" s="144"/>
      <c r="L526" s="119" t="s">
        <v>1221</v>
      </c>
      <c r="M526" s="92">
        <v>1</v>
      </c>
      <c r="N526" s="93">
        <v>0.0291</v>
      </c>
      <c r="O526" s="114">
        <v>0.1164</v>
      </c>
      <c r="P526" s="126" t="s">
        <v>1049</v>
      </c>
      <c r="Q526" s="126" t="s">
        <v>1049</v>
      </c>
      <c r="R526" s="279"/>
      <c r="S526" s="103" t="s">
        <v>120</v>
      </c>
    </row>
    <row r="527" ht="24" spans="1:19">
      <c r="A527" s="20">
        <v>521</v>
      </c>
      <c r="B527" s="119" t="s">
        <v>1278</v>
      </c>
      <c r="C527" s="260" t="s">
        <v>712</v>
      </c>
      <c r="D527" s="36" t="s">
        <v>278</v>
      </c>
      <c r="E527" s="118" t="s">
        <v>151</v>
      </c>
      <c r="F527" s="232" t="s">
        <v>1279</v>
      </c>
      <c r="G527" s="94">
        <v>0.4</v>
      </c>
      <c r="H527" s="94">
        <v>0.4</v>
      </c>
      <c r="I527" s="144"/>
      <c r="J527" s="144"/>
      <c r="K527" s="144"/>
      <c r="L527" s="119" t="s">
        <v>1221</v>
      </c>
      <c r="M527" s="92">
        <v>1</v>
      </c>
      <c r="N527" s="93">
        <v>0.0008</v>
      </c>
      <c r="O527" s="114">
        <v>0.0032</v>
      </c>
      <c r="P527" s="126" t="s">
        <v>1049</v>
      </c>
      <c r="Q527" s="126" t="s">
        <v>1049</v>
      </c>
      <c r="R527" s="279"/>
      <c r="S527" s="103" t="s">
        <v>120</v>
      </c>
    </row>
    <row r="528" ht="36" spans="1:19">
      <c r="A528" s="20">
        <v>522</v>
      </c>
      <c r="B528" s="119" t="s">
        <v>1280</v>
      </c>
      <c r="C528" s="260" t="s">
        <v>712</v>
      </c>
      <c r="D528" s="36" t="s">
        <v>278</v>
      </c>
      <c r="E528" s="118" t="s">
        <v>151</v>
      </c>
      <c r="F528" s="232" t="s">
        <v>1281</v>
      </c>
      <c r="G528" s="94">
        <v>0.5</v>
      </c>
      <c r="H528" s="94">
        <v>0.5</v>
      </c>
      <c r="I528" s="144"/>
      <c r="J528" s="144"/>
      <c r="K528" s="144"/>
      <c r="L528" s="119" t="s">
        <v>1221</v>
      </c>
      <c r="M528" s="92">
        <v>1</v>
      </c>
      <c r="N528" s="93">
        <v>0.0007</v>
      </c>
      <c r="O528" s="114">
        <v>0.0028</v>
      </c>
      <c r="P528" s="126" t="s">
        <v>1049</v>
      </c>
      <c r="Q528" s="126" t="s">
        <v>1049</v>
      </c>
      <c r="R528" s="279"/>
      <c r="S528" s="103" t="s">
        <v>120</v>
      </c>
    </row>
    <row r="529" ht="32" customHeight="1" spans="1:19">
      <c r="A529" s="20">
        <v>523</v>
      </c>
      <c r="B529" s="119" t="s">
        <v>1282</v>
      </c>
      <c r="C529" s="260" t="s">
        <v>712</v>
      </c>
      <c r="D529" s="36" t="s">
        <v>278</v>
      </c>
      <c r="E529" s="118" t="s">
        <v>151</v>
      </c>
      <c r="F529" s="232" t="s">
        <v>1283</v>
      </c>
      <c r="G529" s="94">
        <v>1.51</v>
      </c>
      <c r="H529" s="94">
        <v>1.51</v>
      </c>
      <c r="I529" s="144"/>
      <c r="J529" s="144"/>
      <c r="K529" s="144"/>
      <c r="L529" s="119" t="s">
        <v>1221</v>
      </c>
      <c r="M529" s="92">
        <v>1</v>
      </c>
      <c r="N529" s="93">
        <v>0.0068</v>
      </c>
      <c r="O529" s="114">
        <v>0.0272</v>
      </c>
      <c r="P529" s="126" t="s">
        <v>1049</v>
      </c>
      <c r="Q529" s="126" t="s">
        <v>1049</v>
      </c>
      <c r="R529" s="279"/>
      <c r="S529" s="103" t="s">
        <v>120</v>
      </c>
    </row>
    <row r="530" ht="34" customHeight="1" spans="1:19">
      <c r="A530" s="20">
        <v>524</v>
      </c>
      <c r="B530" s="119" t="s">
        <v>1284</v>
      </c>
      <c r="C530" s="260" t="s">
        <v>712</v>
      </c>
      <c r="D530" s="36" t="s">
        <v>278</v>
      </c>
      <c r="E530" s="118" t="s">
        <v>151</v>
      </c>
      <c r="F530" s="261" t="s">
        <v>1285</v>
      </c>
      <c r="G530" s="94">
        <v>2.45</v>
      </c>
      <c r="H530" s="94">
        <v>2.45</v>
      </c>
      <c r="I530" s="144"/>
      <c r="J530" s="144"/>
      <c r="K530" s="144"/>
      <c r="L530" s="119" t="s">
        <v>1221</v>
      </c>
      <c r="M530" s="92">
        <v>1</v>
      </c>
      <c r="N530" s="93">
        <v>0.0005</v>
      </c>
      <c r="O530" s="114">
        <v>0.002</v>
      </c>
      <c r="P530" s="126" t="s">
        <v>1049</v>
      </c>
      <c r="Q530" s="126" t="s">
        <v>1049</v>
      </c>
      <c r="R530" s="279"/>
      <c r="S530" s="103" t="s">
        <v>120</v>
      </c>
    </row>
    <row r="531" ht="75" customHeight="1" spans="1:19">
      <c r="A531" s="20">
        <v>525</v>
      </c>
      <c r="B531" s="119" t="s">
        <v>1286</v>
      </c>
      <c r="C531" s="260" t="s">
        <v>712</v>
      </c>
      <c r="D531" s="36" t="s">
        <v>278</v>
      </c>
      <c r="E531" s="118" t="s">
        <v>151</v>
      </c>
      <c r="F531" s="261" t="s">
        <v>1287</v>
      </c>
      <c r="G531" s="94">
        <v>26.01</v>
      </c>
      <c r="H531" s="94">
        <v>26.01</v>
      </c>
      <c r="I531" s="144"/>
      <c r="J531" s="144"/>
      <c r="K531" s="144"/>
      <c r="L531" s="119" t="s">
        <v>1221</v>
      </c>
      <c r="M531" s="92">
        <v>1</v>
      </c>
      <c r="N531" s="93">
        <v>0.001</v>
      </c>
      <c r="O531" s="114">
        <v>0.004</v>
      </c>
      <c r="P531" s="126" t="s">
        <v>1049</v>
      </c>
      <c r="Q531" s="126" t="s">
        <v>1049</v>
      </c>
      <c r="R531" s="279"/>
      <c r="S531" s="103" t="s">
        <v>120</v>
      </c>
    </row>
    <row r="532" ht="35" customHeight="1" spans="1:19">
      <c r="A532" s="20">
        <v>526</v>
      </c>
      <c r="B532" s="119" t="s">
        <v>1288</v>
      </c>
      <c r="C532" s="260" t="s">
        <v>712</v>
      </c>
      <c r="D532" s="36" t="s">
        <v>278</v>
      </c>
      <c r="E532" s="118" t="s">
        <v>151</v>
      </c>
      <c r="F532" s="261" t="s">
        <v>1289</v>
      </c>
      <c r="G532" s="94">
        <v>0.25</v>
      </c>
      <c r="H532" s="94">
        <v>0.25</v>
      </c>
      <c r="I532" s="144"/>
      <c r="J532" s="144"/>
      <c r="K532" s="144"/>
      <c r="L532" s="119" t="s">
        <v>1221</v>
      </c>
      <c r="M532" s="92">
        <v>1</v>
      </c>
      <c r="N532" s="93">
        <v>0.0001</v>
      </c>
      <c r="O532" s="114">
        <v>0.0004</v>
      </c>
      <c r="P532" s="126" t="s">
        <v>1049</v>
      </c>
      <c r="Q532" s="126" t="s">
        <v>1049</v>
      </c>
      <c r="R532" s="279"/>
      <c r="S532" s="103" t="s">
        <v>120</v>
      </c>
    </row>
    <row r="533" ht="30" customHeight="1" spans="1:19">
      <c r="A533" s="20">
        <v>527</v>
      </c>
      <c r="B533" s="119" t="s">
        <v>1290</v>
      </c>
      <c r="C533" s="260" t="s">
        <v>712</v>
      </c>
      <c r="D533" s="36" t="s">
        <v>278</v>
      </c>
      <c r="E533" s="118" t="s">
        <v>151</v>
      </c>
      <c r="F533" s="232" t="s">
        <v>1291</v>
      </c>
      <c r="G533" s="94">
        <v>9.21</v>
      </c>
      <c r="H533" s="94">
        <v>9.21</v>
      </c>
      <c r="I533" s="144"/>
      <c r="J533" s="144"/>
      <c r="K533" s="144"/>
      <c r="L533" s="119" t="s">
        <v>1221</v>
      </c>
      <c r="M533" s="92">
        <v>1</v>
      </c>
      <c r="N533" s="93">
        <v>0.0288</v>
      </c>
      <c r="O533" s="114">
        <v>0.1152</v>
      </c>
      <c r="P533" s="126" t="s">
        <v>1049</v>
      </c>
      <c r="Q533" s="126" t="s">
        <v>1049</v>
      </c>
      <c r="R533" s="279"/>
      <c r="S533" s="103" t="s">
        <v>120</v>
      </c>
    </row>
    <row r="534" ht="24" spans="1:19">
      <c r="A534" s="20">
        <v>528</v>
      </c>
      <c r="B534" s="119" t="s">
        <v>1292</v>
      </c>
      <c r="C534" s="260" t="s">
        <v>712</v>
      </c>
      <c r="D534" s="36" t="s">
        <v>278</v>
      </c>
      <c r="E534" s="118" t="s">
        <v>151</v>
      </c>
      <c r="F534" s="261" t="s">
        <v>1293</v>
      </c>
      <c r="G534" s="94">
        <v>0.25</v>
      </c>
      <c r="H534" s="94">
        <v>0.25</v>
      </c>
      <c r="I534" s="144"/>
      <c r="J534" s="144"/>
      <c r="K534" s="144"/>
      <c r="L534" s="119" t="s">
        <v>1221</v>
      </c>
      <c r="M534" s="92">
        <v>1</v>
      </c>
      <c r="N534" s="93">
        <v>0.0008</v>
      </c>
      <c r="O534" s="114">
        <v>0.0032</v>
      </c>
      <c r="P534" s="126" t="s">
        <v>1049</v>
      </c>
      <c r="Q534" s="126" t="s">
        <v>1049</v>
      </c>
      <c r="R534" s="279"/>
      <c r="S534" s="103" t="s">
        <v>120</v>
      </c>
    </row>
    <row r="535" ht="44" customHeight="1" spans="1:19">
      <c r="A535" s="20">
        <v>529</v>
      </c>
      <c r="B535" s="119" t="s">
        <v>1294</v>
      </c>
      <c r="C535" s="260" t="s">
        <v>712</v>
      </c>
      <c r="D535" s="36" t="s">
        <v>278</v>
      </c>
      <c r="E535" s="118" t="s">
        <v>151</v>
      </c>
      <c r="F535" s="261" t="s">
        <v>1295</v>
      </c>
      <c r="G535" s="94">
        <v>1.08</v>
      </c>
      <c r="H535" s="94">
        <v>1.08</v>
      </c>
      <c r="I535" s="144"/>
      <c r="J535" s="144"/>
      <c r="K535" s="144"/>
      <c r="L535" s="119" t="s">
        <v>1221</v>
      </c>
      <c r="M535" s="92">
        <v>1</v>
      </c>
      <c r="N535" s="93">
        <v>0.0002</v>
      </c>
      <c r="O535" s="114">
        <v>0.0008</v>
      </c>
      <c r="P535" s="126" t="s">
        <v>1049</v>
      </c>
      <c r="Q535" s="126" t="s">
        <v>1049</v>
      </c>
      <c r="R535" s="279"/>
      <c r="S535" s="103" t="s">
        <v>120</v>
      </c>
    </row>
    <row r="536" ht="38" customHeight="1" spans="1:19">
      <c r="A536" s="20">
        <v>530</v>
      </c>
      <c r="B536" s="119" t="s">
        <v>1296</v>
      </c>
      <c r="C536" s="260" t="s">
        <v>712</v>
      </c>
      <c r="D536" s="36" t="s">
        <v>278</v>
      </c>
      <c r="E536" s="118" t="s">
        <v>151</v>
      </c>
      <c r="F536" s="261" t="s">
        <v>1297</v>
      </c>
      <c r="G536" s="94">
        <v>1.51</v>
      </c>
      <c r="H536" s="94">
        <v>1.51</v>
      </c>
      <c r="I536" s="144"/>
      <c r="J536" s="144"/>
      <c r="K536" s="144"/>
      <c r="L536" s="119" t="s">
        <v>1221</v>
      </c>
      <c r="M536" s="92">
        <v>1</v>
      </c>
      <c r="N536" s="93">
        <v>0.0042</v>
      </c>
      <c r="O536" s="114">
        <v>0.0168</v>
      </c>
      <c r="P536" s="126" t="s">
        <v>1049</v>
      </c>
      <c r="Q536" s="126" t="s">
        <v>1049</v>
      </c>
      <c r="R536" s="279"/>
      <c r="S536" s="103" t="s">
        <v>120</v>
      </c>
    </row>
    <row r="537" ht="62" customHeight="1" spans="1:19">
      <c r="A537" s="20">
        <v>531</v>
      </c>
      <c r="B537" s="119" t="s">
        <v>1298</v>
      </c>
      <c r="C537" s="260" t="s">
        <v>712</v>
      </c>
      <c r="D537" s="36" t="s">
        <v>278</v>
      </c>
      <c r="E537" s="118" t="s">
        <v>151</v>
      </c>
      <c r="F537" s="215" t="s">
        <v>1299</v>
      </c>
      <c r="G537" s="94">
        <v>3.26</v>
      </c>
      <c r="H537" s="94">
        <v>3.26</v>
      </c>
      <c r="I537" s="144"/>
      <c r="J537" s="144"/>
      <c r="K537" s="144"/>
      <c r="L537" s="119" t="s">
        <v>1221</v>
      </c>
      <c r="M537" s="92">
        <v>1</v>
      </c>
      <c r="N537" s="93">
        <v>0.0053</v>
      </c>
      <c r="O537" s="114">
        <v>0.0212</v>
      </c>
      <c r="P537" s="126" t="s">
        <v>1049</v>
      </c>
      <c r="Q537" s="126" t="s">
        <v>1049</v>
      </c>
      <c r="R537" s="279"/>
      <c r="S537" s="103" t="s">
        <v>120</v>
      </c>
    </row>
    <row r="538" ht="90" customHeight="1" spans="1:19">
      <c r="A538" s="20">
        <v>532</v>
      </c>
      <c r="B538" s="119" t="s">
        <v>1300</v>
      </c>
      <c r="C538" s="260" t="s">
        <v>712</v>
      </c>
      <c r="D538" s="36" t="s">
        <v>278</v>
      </c>
      <c r="E538" s="118" t="s">
        <v>151</v>
      </c>
      <c r="F538" s="215" t="s">
        <v>1301</v>
      </c>
      <c r="G538" s="94">
        <v>4.28</v>
      </c>
      <c r="H538" s="94">
        <v>4.28</v>
      </c>
      <c r="I538" s="144"/>
      <c r="J538" s="144"/>
      <c r="K538" s="144"/>
      <c r="L538" s="119" t="s">
        <v>1221</v>
      </c>
      <c r="M538" s="92">
        <v>1</v>
      </c>
      <c r="N538" s="93">
        <v>0.0163</v>
      </c>
      <c r="O538" s="114">
        <v>0.0652</v>
      </c>
      <c r="P538" s="126" t="s">
        <v>1049</v>
      </c>
      <c r="Q538" s="126" t="s">
        <v>1049</v>
      </c>
      <c r="R538" s="279"/>
      <c r="S538" s="103" t="s">
        <v>120</v>
      </c>
    </row>
    <row r="539" ht="36" customHeight="1" spans="1:19">
      <c r="A539" s="20">
        <v>533</v>
      </c>
      <c r="B539" s="119" t="s">
        <v>1302</v>
      </c>
      <c r="C539" s="260" t="s">
        <v>712</v>
      </c>
      <c r="D539" s="36" t="s">
        <v>278</v>
      </c>
      <c r="E539" s="118" t="s">
        <v>151</v>
      </c>
      <c r="F539" s="232" t="s">
        <v>1303</v>
      </c>
      <c r="G539" s="94">
        <v>0.251</v>
      </c>
      <c r="H539" s="94">
        <v>0.251</v>
      </c>
      <c r="I539" s="144"/>
      <c r="J539" s="144"/>
      <c r="K539" s="144"/>
      <c r="L539" s="119" t="s">
        <v>1221</v>
      </c>
      <c r="M539" s="92">
        <v>1</v>
      </c>
      <c r="N539" s="93">
        <v>0.0004</v>
      </c>
      <c r="O539" s="114">
        <v>0.0016</v>
      </c>
      <c r="P539" s="126" t="s">
        <v>1049</v>
      </c>
      <c r="Q539" s="126" t="s">
        <v>1049</v>
      </c>
      <c r="R539" s="279"/>
      <c r="S539" s="103" t="s">
        <v>120</v>
      </c>
    </row>
    <row r="540" ht="47" customHeight="1" spans="1:19">
      <c r="A540" s="20">
        <v>534</v>
      </c>
      <c r="B540" s="119" t="s">
        <v>1304</v>
      </c>
      <c r="C540" s="260" t="s">
        <v>712</v>
      </c>
      <c r="D540" s="36" t="s">
        <v>278</v>
      </c>
      <c r="E540" s="118" t="s">
        <v>151</v>
      </c>
      <c r="F540" s="261" t="s">
        <v>1305</v>
      </c>
      <c r="G540" s="94">
        <v>0.25</v>
      </c>
      <c r="H540" s="94">
        <v>0.25</v>
      </c>
      <c r="I540" s="144"/>
      <c r="J540" s="144"/>
      <c r="K540" s="144"/>
      <c r="L540" s="119" t="s">
        <v>1221</v>
      </c>
      <c r="M540" s="92">
        <v>1</v>
      </c>
      <c r="N540" s="93">
        <v>0.0007</v>
      </c>
      <c r="O540" s="114">
        <v>0.0028</v>
      </c>
      <c r="P540" s="126" t="s">
        <v>1049</v>
      </c>
      <c r="Q540" s="126" t="s">
        <v>1049</v>
      </c>
      <c r="R540" s="279"/>
      <c r="S540" s="103" t="s">
        <v>120</v>
      </c>
    </row>
    <row r="541" ht="66" customHeight="1" spans="1:19">
      <c r="A541" s="20">
        <v>535</v>
      </c>
      <c r="B541" s="119" t="s">
        <v>1306</v>
      </c>
      <c r="C541" s="260" t="s">
        <v>712</v>
      </c>
      <c r="D541" s="36" t="s">
        <v>278</v>
      </c>
      <c r="E541" s="118" t="s">
        <v>151</v>
      </c>
      <c r="F541" s="215" t="s">
        <v>1307</v>
      </c>
      <c r="G541" s="94">
        <v>12.253</v>
      </c>
      <c r="H541" s="94">
        <v>12.253</v>
      </c>
      <c r="I541" s="144"/>
      <c r="J541" s="144"/>
      <c r="K541" s="144"/>
      <c r="L541" s="119" t="s">
        <v>1221</v>
      </c>
      <c r="M541" s="92">
        <v>1</v>
      </c>
      <c r="N541" s="93">
        <v>0.0015</v>
      </c>
      <c r="O541" s="114">
        <v>0.006</v>
      </c>
      <c r="P541" s="126" t="s">
        <v>1049</v>
      </c>
      <c r="Q541" s="126" t="s">
        <v>1049</v>
      </c>
      <c r="R541" s="279"/>
      <c r="S541" s="103" t="s">
        <v>120</v>
      </c>
    </row>
    <row r="542" ht="37" customHeight="1" spans="1:19">
      <c r="A542" s="20">
        <v>536</v>
      </c>
      <c r="B542" s="119" t="s">
        <v>1308</v>
      </c>
      <c r="C542" s="260" t="s">
        <v>712</v>
      </c>
      <c r="D542" s="36" t="s">
        <v>278</v>
      </c>
      <c r="E542" s="118" t="s">
        <v>151</v>
      </c>
      <c r="F542" s="232" t="s">
        <v>1309</v>
      </c>
      <c r="G542" s="94">
        <v>8.22</v>
      </c>
      <c r="H542" s="94">
        <v>8.22</v>
      </c>
      <c r="I542" s="144"/>
      <c r="J542" s="144"/>
      <c r="K542" s="144"/>
      <c r="L542" s="119" t="s">
        <v>1221</v>
      </c>
      <c r="M542" s="92">
        <v>1</v>
      </c>
      <c r="N542" s="93">
        <v>0.0065</v>
      </c>
      <c r="O542" s="114">
        <v>0.026</v>
      </c>
      <c r="P542" s="126" t="s">
        <v>1049</v>
      </c>
      <c r="Q542" s="126" t="s">
        <v>1049</v>
      </c>
      <c r="R542" s="279"/>
      <c r="S542" s="103" t="s">
        <v>120</v>
      </c>
    </row>
    <row r="543" ht="36" customHeight="1" spans="1:19">
      <c r="A543" s="20">
        <v>537</v>
      </c>
      <c r="B543" s="119" t="s">
        <v>1310</v>
      </c>
      <c r="C543" s="260" t="s">
        <v>712</v>
      </c>
      <c r="D543" s="36" t="s">
        <v>278</v>
      </c>
      <c r="E543" s="118" t="s">
        <v>151</v>
      </c>
      <c r="F543" s="232" t="s">
        <v>1311</v>
      </c>
      <c r="G543" s="94">
        <v>10.45</v>
      </c>
      <c r="H543" s="94">
        <v>10.45</v>
      </c>
      <c r="I543" s="144"/>
      <c r="J543" s="144"/>
      <c r="K543" s="144"/>
      <c r="L543" s="119" t="s">
        <v>1221</v>
      </c>
      <c r="M543" s="92">
        <v>1</v>
      </c>
      <c r="N543" s="93">
        <v>0.0061</v>
      </c>
      <c r="O543" s="114">
        <v>0.0244</v>
      </c>
      <c r="P543" s="126" t="s">
        <v>1049</v>
      </c>
      <c r="Q543" s="126" t="s">
        <v>1049</v>
      </c>
      <c r="R543" s="279"/>
      <c r="S543" s="103" t="s">
        <v>120</v>
      </c>
    </row>
    <row r="544" ht="36" customHeight="1" spans="1:19">
      <c r="A544" s="20">
        <v>538</v>
      </c>
      <c r="B544" s="119" t="s">
        <v>1312</v>
      </c>
      <c r="C544" s="260" t="s">
        <v>712</v>
      </c>
      <c r="D544" s="36" t="s">
        <v>278</v>
      </c>
      <c r="E544" s="118" t="s">
        <v>151</v>
      </c>
      <c r="F544" s="261" t="s">
        <v>1313</v>
      </c>
      <c r="G544" s="94">
        <v>0.51</v>
      </c>
      <c r="H544" s="94">
        <v>0.51</v>
      </c>
      <c r="I544" s="144"/>
      <c r="J544" s="144"/>
      <c r="K544" s="144"/>
      <c r="L544" s="119" t="s">
        <v>1221</v>
      </c>
      <c r="M544" s="92">
        <v>1</v>
      </c>
      <c r="N544" s="93">
        <v>0.0009</v>
      </c>
      <c r="O544" s="114">
        <v>0.0036</v>
      </c>
      <c r="P544" s="126" t="s">
        <v>1049</v>
      </c>
      <c r="Q544" s="126" t="s">
        <v>1049</v>
      </c>
      <c r="R544" s="279"/>
      <c r="S544" s="103" t="s">
        <v>120</v>
      </c>
    </row>
    <row r="545" ht="50" customHeight="1" spans="1:19">
      <c r="A545" s="20">
        <v>539</v>
      </c>
      <c r="B545" s="119" t="s">
        <v>1314</v>
      </c>
      <c r="C545" s="260" t="s">
        <v>712</v>
      </c>
      <c r="D545" s="36" t="s">
        <v>278</v>
      </c>
      <c r="E545" s="118" t="s">
        <v>213</v>
      </c>
      <c r="F545" s="261" t="s">
        <v>1315</v>
      </c>
      <c r="G545" s="94">
        <v>1</v>
      </c>
      <c r="H545" s="94">
        <v>1</v>
      </c>
      <c r="I545" s="144"/>
      <c r="J545" s="144"/>
      <c r="K545" s="144"/>
      <c r="L545" s="119" t="s">
        <v>1221</v>
      </c>
      <c r="M545" s="92">
        <v>1</v>
      </c>
      <c r="N545" s="93">
        <v>0.0012</v>
      </c>
      <c r="O545" s="114">
        <v>0.0048</v>
      </c>
      <c r="P545" s="126" t="s">
        <v>1049</v>
      </c>
      <c r="Q545" s="126" t="s">
        <v>1049</v>
      </c>
      <c r="R545" s="279"/>
      <c r="S545" s="103" t="s">
        <v>120</v>
      </c>
    </row>
    <row r="546" ht="46" customHeight="1" spans="1:19">
      <c r="A546" s="20">
        <v>540</v>
      </c>
      <c r="B546" s="119" t="s">
        <v>1316</v>
      </c>
      <c r="C546" s="260" t="s">
        <v>712</v>
      </c>
      <c r="D546" s="36" t="s">
        <v>278</v>
      </c>
      <c r="E546" s="118" t="s">
        <v>213</v>
      </c>
      <c r="F546" s="261" t="s">
        <v>1317</v>
      </c>
      <c r="G546" s="94">
        <v>8.37</v>
      </c>
      <c r="H546" s="94">
        <v>8.37</v>
      </c>
      <c r="I546" s="144"/>
      <c r="J546" s="144"/>
      <c r="K546" s="144"/>
      <c r="L546" s="119" t="s">
        <v>1221</v>
      </c>
      <c r="M546" s="92">
        <v>1</v>
      </c>
      <c r="N546" s="93">
        <v>0.0001</v>
      </c>
      <c r="O546" s="114">
        <v>0.0004</v>
      </c>
      <c r="P546" s="126" t="s">
        <v>1049</v>
      </c>
      <c r="Q546" s="126" t="s">
        <v>1049</v>
      </c>
      <c r="R546" s="279"/>
      <c r="S546" s="103" t="s">
        <v>120</v>
      </c>
    </row>
    <row r="547" ht="40" customHeight="1" spans="1:19">
      <c r="A547" s="20">
        <v>541</v>
      </c>
      <c r="B547" s="119" t="s">
        <v>1318</v>
      </c>
      <c r="C547" s="260" t="s">
        <v>712</v>
      </c>
      <c r="D547" s="36" t="s">
        <v>278</v>
      </c>
      <c r="E547" s="118" t="s">
        <v>213</v>
      </c>
      <c r="F547" s="261" t="s">
        <v>1319</v>
      </c>
      <c r="G547" s="94">
        <v>24.5</v>
      </c>
      <c r="H547" s="94">
        <v>24.5</v>
      </c>
      <c r="I547" s="144"/>
      <c r="J547" s="144"/>
      <c r="K547" s="144"/>
      <c r="L547" s="119" t="s">
        <v>1221</v>
      </c>
      <c r="M547" s="92">
        <v>1</v>
      </c>
      <c r="N547" s="93">
        <v>0.0046</v>
      </c>
      <c r="O547" s="114">
        <v>0.0184</v>
      </c>
      <c r="P547" s="126" t="s">
        <v>1049</v>
      </c>
      <c r="Q547" s="126" t="s">
        <v>1049</v>
      </c>
      <c r="R547" s="279"/>
      <c r="S547" s="103" t="s">
        <v>120</v>
      </c>
    </row>
    <row r="548" ht="38" customHeight="1" spans="1:19">
      <c r="A548" s="20">
        <v>542</v>
      </c>
      <c r="B548" s="119" t="s">
        <v>1320</v>
      </c>
      <c r="C548" s="260" t="s">
        <v>712</v>
      </c>
      <c r="D548" s="36" t="s">
        <v>278</v>
      </c>
      <c r="E548" s="118" t="s">
        <v>213</v>
      </c>
      <c r="F548" s="261" t="s">
        <v>1321</v>
      </c>
      <c r="G548" s="94">
        <v>12.41</v>
      </c>
      <c r="H548" s="94">
        <v>12.41</v>
      </c>
      <c r="I548" s="144"/>
      <c r="J548" s="144"/>
      <c r="K548" s="144"/>
      <c r="L548" s="119" t="s">
        <v>1221</v>
      </c>
      <c r="M548" s="92">
        <v>1</v>
      </c>
      <c r="N548" s="93">
        <v>0.0007</v>
      </c>
      <c r="O548" s="114">
        <v>0.0028</v>
      </c>
      <c r="P548" s="126" t="s">
        <v>1049</v>
      </c>
      <c r="Q548" s="126" t="s">
        <v>1049</v>
      </c>
      <c r="R548" s="279"/>
      <c r="S548" s="103" t="s">
        <v>120</v>
      </c>
    </row>
    <row r="549" ht="30" customHeight="1" spans="1:19">
      <c r="A549" s="20">
        <v>543</v>
      </c>
      <c r="B549" s="119" t="s">
        <v>1322</v>
      </c>
      <c r="C549" s="260" t="s">
        <v>712</v>
      </c>
      <c r="D549" s="36" t="s">
        <v>278</v>
      </c>
      <c r="E549" s="118" t="s">
        <v>213</v>
      </c>
      <c r="F549" s="261" t="s">
        <v>1323</v>
      </c>
      <c r="G549" s="94">
        <v>8.21</v>
      </c>
      <c r="H549" s="94">
        <v>8.21</v>
      </c>
      <c r="I549" s="144"/>
      <c r="J549" s="144"/>
      <c r="K549" s="144"/>
      <c r="L549" s="119" t="s">
        <v>1221</v>
      </c>
      <c r="M549" s="92">
        <v>1</v>
      </c>
      <c r="N549" s="93">
        <v>0.0241</v>
      </c>
      <c r="O549" s="114">
        <v>0.0964</v>
      </c>
      <c r="P549" s="126" t="s">
        <v>1049</v>
      </c>
      <c r="Q549" s="126" t="s">
        <v>1049</v>
      </c>
      <c r="R549" s="279"/>
      <c r="S549" s="103" t="s">
        <v>120</v>
      </c>
    </row>
    <row r="550" ht="41" customHeight="1" spans="1:19">
      <c r="A550" s="20">
        <v>544</v>
      </c>
      <c r="B550" s="119" t="s">
        <v>1324</v>
      </c>
      <c r="C550" s="260" t="s">
        <v>712</v>
      </c>
      <c r="D550" s="36" t="s">
        <v>278</v>
      </c>
      <c r="E550" s="118" t="s">
        <v>213</v>
      </c>
      <c r="F550" s="261" t="s">
        <v>1325</v>
      </c>
      <c r="G550" s="94">
        <v>4.47</v>
      </c>
      <c r="H550" s="94">
        <v>4.47</v>
      </c>
      <c r="I550" s="144"/>
      <c r="J550" s="144"/>
      <c r="K550" s="144"/>
      <c r="L550" s="119" t="s">
        <v>1221</v>
      </c>
      <c r="M550" s="92">
        <v>1</v>
      </c>
      <c r="N550" s="93">
        <v>0.0028</v>
      </c>
      <c r="O550" s="114">
        <v>0.0112</v>
      </c>
      <c r="P550" s="126" t="s">
        <v>1049</v>
      </c>
      <c r="Q550" s="126" t="s">
        <v>1049</v>
      </c>
      <c r="R550" s="279"/>
      <c r="S550" s="103" t="s">
        <v>120</v>
      </c>
    </row>
    <row r="551" ht="98" customHeight="1" spans="1:19">
      <c r="A551" s="20">
        <v>545</v>
      </c>
      <c r="B551" s="119" t="s">
        <v>1326</v>
      </c>
      <c r="C551" s="260" t="s">
        <v>712</v>
      </c>
      <c r="D551" s="36" t="s">
        <v>278</v>
      </c>
      <c r="E551" s="118" t="s">
        <v>213</v>
      </c>
      <c r="F551" s="215" t="s">
        <v>1327</v>
      </c>
      <c r="G551" s="94">
        <v>26.67</v>
      </c>
      <c r="H551" s="94">
        <v>26.67</v>
      </c>
      <c r="I551" s="144"/>
      <c r="J551" s="144"/>
      <c r="K551" s="144"/>
      <c r="L551" s="119" t="s">
        <v>1221</v>
      </c>
      <c r="M551" s="92">
        <v>1</v>
      </c>
      <c r="N551" s="93">
        <v>0.0016</v>
      </c>
      <c r="O551" s="114">
        <v>0.0064</v>
      </c>
      <c r="P551" s="126" t="s">
        <v>1049</v>
      </c>
      <c r="Q551" s="126" t="s">
        <v>1049</v>
      </c>
      <c r="R551" s="279"/>
      <c r="S551" s="103" t="s">
        <v>120</v>
      </c>
    </row>
    <row r="552" ht="48" customHeight="1" spans="1:19">
      <c r="A552" s="20">
        <v>546</v>
      </c>
      <c r="B552" s="119" t="s">
        <v>1328</v>
      </c>
      <c r="C552" s="260" t="s">
        <v>712</v>
      </c>
      <c r="D552" s="36" t="s">
        <v>278</v>
      </c>
      <c r="E552" s="118" t="s">
        <v>213</v>
      </c>
      <c r="F552" s="261" t="s">
        <v>1329</v>
      </c>
      <c r="G552" s="94">
        <v>7</v>
      </c>
      <c r="H552" s="94">
        <v>7</v>
      </c>
      <c r="I552" s="144"/>
      <c r="J552" s="144"/>
      <c r="K552" s="144"/>
      <c r="L552" s="119" t="s">
        <v>1221</v>
      </c>
      <c r="M552" s="92">
        <v>1</v>
      </c>
      <c r="N552" s="93">
        <v>0.0034</v>
      </c>
      <c r="O552" s="114">
        <v>0.0136</v>
      </c>
      <c r="P552" s="126" t="s">
        <v>1049</v>
      </c>
      <c r="Q552" s="126" t="s">
        <v>1049</v>
      </c>
      <c r="R552" s="279"/>
      <c r="S552" s="103" t="s">
        <v>120</v>
      </c>
    </row>
    <row r="553" ht="84" customHeight="1" spans="1:19">
      <c r="A553" s="20">
        <v>547</v>
      </c>
      <c r="B553" s="119" t="s">
        <v>1330</v>
      </c>
      <c r="C553" s="260" t="s">
        <v>712</v>
      </c>
      <c r="D553" s="36" t="s">
        <v>278</v>
      </c>
      <c r="E553" s="118" t="s">
        <v>145</v>
      </c>
      <c r="F553" s="261" t="s">
        <v>1331</v>
      </c>
      <c r="G553" s="94">
        <v>20.1</v>
      </c>
      <c r="H553" s="94">
        <v>20.1</v>
      </c>
      <c r="I553" s="144"/>
      <c r="J553" s="144"/>
      <c r="K553" s="144"/>
      <c r="L553" s="119" t="s">
        <v>1221</v>
      </c>
      <c r="M553" s="92">
        <v>1</v>
      </c>
      <c r="N553" s="93">
        <v>0.0019</v>
      </c>
      <c r="O553" s="114">
        <v>0.0076</v>
      </c>
      <c r="P553" s="126" t="s">
        <v>1049</v>
      </c>
      <c r="Q553" s="126" t="s">
        <v>1049</v>
      </c>
      <c r="R553" s="279"/>
      <c r="S553" s="103" t="s">
        <v>120</v>
      </c>
    </row>
    <row r="554" ht="48" customHeight="1" spans="1:19">
      <c r="A554" s="20">
        <v>548</v>
      </c>
      <c r="B554" s="119" t="s">
        <v>1332</v>
      </c>
      <c r="C554" s="260" t="s">
        <v>712</v>
      </c>
      <c r="D554" s="36" t="s">
        <v>278</v>
      </c>
      <c r="E554" s="118" t="s">
        <v>145</v>
      </c>
      <c r="F554" s="261" t="s">
        <v>1333</v>
      </c>
      <c r="G554" s="94">
        <v>6.3</v>
      </c>
      <c r="H554" s="94">
        <v>6.3</v>
      </c>
      <c r="I554" s="144"/>
      <c r="J554" s="144"/>
      <c r="K554" s="144"/>
      <c r="L554" s="119" t="s">
        <v>1221</v>
      </c>
      <c r="M554" s="92">
        <v>1</v>
      </c>
      <c r="N554" s="93">
        <v>0.0001</v>
      </c>
      <c r="O554" s="114">
        <v>0.0004</v>
      </c>
      <c r="P554" s="126" t="s">
        <v>1049</v>
      </c>
      <c r="Q554" s="126" t="s">
        <v>1049</v>
      </c>
      <c r="R554" s="279"/>
      <c r="S554" s="103" t="s">
        <v>120</v>
      </c>
    </row>
    <row r="555" ht="55" customHeight="1" spans="1:19">
      <c r="A555" s="20">
        <v>549</v>
      </c>
      <c r="B555" s="119" t="s">
        <v>1334</v>
      </c>
      <c r="C555" s="260" t="s">
        <v>712</v>
      </c>
      <c r="D555" s="36" t="s">
        <v>278</v>
      </c>
      <c r="E555" s="118" t="s">
        <v>145</v>
      </c>
      <c r="F555" s="215" t="s">
        <v>1335</v>
      </c>
      <c r="G555" s="94">
        <v>14.19</v>
      </c>
      <c r="H555" s="94">
        <v>14.19</v>
      </c>
      <c r="I555" s="144"/>
      <c r="J555" s="144"/>
      <c r="K555" s="144"/>
      <c r="L555" s="119" t="s">
        <v>1221</v>
      </c>
      <c r="M555" s="92">
        <v>1</v>
      </c>
      <c r="N555" s="93">
        <v>0.0014</v>
      </c>
      <c r="O555" s="114">
        <v>0.0056</v>
      </c>
      <c r="P555" s="126" t="s">
        <v>1049</v>
      </c>
      <c r="Q555" s="126" t="s">
        <v>1049</v>
      </c>
      <c r="R555" s="279"/>
      <c r="S555" s="103" t="s">
        <v>120</v>
      </c>
    </row>
    <row r="556" ht="66" customHeight="1" spans="1:19">
      <c r="A556" s="20">
        <v>550</v>
      </c>
      <c r="B556" s="119" t="s">
        <v>1336</v>
      </c>
      <c r="C556" s="260" t="s">
        <v>712</v>
      </c>
      <c r="D556" s="36" t="s">
        <v>278</v>
      </c>
      <c r="E556" s="118" t="s">
        <v>145</v>
      </c>
      <c r="F556" s="215" t="s">
        <v>1337</v>
      </c>
      <c r="G556" s="94">
        <v>28.54</v>
      </c>
      <c r="H556" s="94">
        <v>28.54</v>
      </c>
      <c r="I556" s="144"/>
      <c r="J556" s="144"/>
      <c r="K556" s="144"/>
      <c r="L556" s="119" t="s">
        <v>1221</v>
      </c>
      <c r="M556" s="92">
        <v>1</v>
      </c>
      <c r="N556" s="93">
        <v>0.0004</v>
      </c>
      <c r="O556" s="114">
        <v>0.0016</v>
      </c>
      <c r="P556" s="126" t="s">
        <v>1049</v>
      </c>
      <c r="Q556" s="126" t="s">
        <v>1049</v>
      </c>
      <c r="R556" s="279"/>
      <c r="S556" s="103" t="s">
        <v>120</v>
      </c>
    </row>
    <row r="557" ht="43" customHeight="1" spans="1:19">
      <c r="A557" s="20">
        <v>551</v>
      </c>
      <c r="B557" s="119" t="s">
        <v>1338</v>
      </c>
      <c r="C557" s="260" t="s">
        <v>712</v>
      </c>
      <c r="D557" s="36" t="s">
        <v>278</v>
      </c>
      <c r="E557" s="118" t="s">
        <v>145</v>
      </c>
      <c r="F557" s="261" t="s">
        <v>1339</v>
      </c>
      <c r="G557" s="94">
        <v>30.452</v>
      </c>
      <c r="H557" s="94">
        <v>30.452</v>
      </c>
      <c r="I557" s="144"/>
      <c r="J557" s="144"/>
      <c r="K557" s="144"/>
      <c r="L557" s="119" t="s">
        <v>1221</v>
      </c>
      <c r="M557" s="92">
        <v>1</v>
      </c>
      <c r="N557" s="93">
        <v>0.0033</v>
      </c>
      <c r="O557" s="114">
        <v>0.0132</v>
      </c>
      <c r="P557" s="126" t="s">
        <v>1049</v>
      </c>
      <c r="Q557" s="126" t="s">
        <v>1049</v>
      </c>
      <c r="R557" s="279"/>
      <c r="S557" s="103" t="s">
        <v>120</v>
      </c>
    </row>
    <row r="558" ht="30" customHeight="1" spans="1:19">
      <c r="A558" s="20">
        <v>552</v>
      </c>
      <c r="B558" s="119" t="s">
        <v>1340</v>
      </c>
      <c r="C558" s="260" t="s">
        <v>712</v>
      </c>
      <c r="D558" s="36" t="s">
        <v>278</v>
      </c>
      <c r="E558" s="118" t="s">
        <v>145</v>
      </c>
      <c r="F558" s="261" t="s">
        <v>1341</v>
      </c>
      <c r="G558" s="94">
        <v>2.7</v>
      </c>
      <c r="H558" s="94">
        <v>2.7</v>
      </c>
      <c r="I558" s="144"/>
      <c r="J558" s="144"/>
      <c r="K558" s="144"/>
      <c r="L558" s="119" t="s">
        <v>1221</v>
      </c>
      <c r="M558" s="92">
        <v>1</v>
      </c>
      <c r="N558" s="93">
        <v>0.0001</v>
      </c>
      <c r="O558" s="114">
        <v>0.0004</v>
      </c>
      <c r="P558" s="126" t="s">
        <v>1049</v>
      </c>
      <c r="Q558" s="126" t="s">
        <v>1049</v>
      </c>
      <c r="R558" s="279"/>
      <c r="S558" s="103" t="s">
        <v>120</v>
      </c>
    </row>
    <row r="559" ht="33" customHeight="1" spans="1:19">
      <c r="A559" s="20">
        <v>553</v>
      </c>
      <c r="B559" s="119" t="s">
        <v>1342</v>
      </c>
      <c r="C559" s="260" t="s">
        <v>712</v>
      </c>
      <c r="D559" s="36" t="s">
        <v>278</v>
      </c>
      <c r="E559" s="118" t="s">
        <v>145</v>
      </c>
      <c r="F559" s="261" t="s">
        <v>1343</v>
      </c>
      <c r="G559" s="94">
        <v>2.43</v>
      </c>
      <c r="H559" s="94">
        <v>2.43</v>
      </c>
      <c r="I559" s="144"/>
      <c r="J559" s="144"/>
      <c r="K559" s="144"/>
      <c r="L559" s="119" t="s">
        <v>1221</v>
      </c>
      <c r="M559" s="92">
        <v>1</v>
      </c>
      <c r="N559" s="93">
        <v>0.0002</v>
      </c>
      <c r="O559" s="114">
        <v>0.0008</v>
      </c>
      <c r="P559" s="126" t="s">
        <v>1049</v>
      </c>
      <c r="Q559" s="126" t="s">
        <v>1049</v>
      </c>
      <c r="R559" s="279"/>
      <c r="S559" s="103" t="s">
        <v>120</v>
      </c>
    </row>
    <row r="560" ht="34" customHeight="1" spans="1:19">
      <c r="A560" s="20">
        <v>554</v>
      </c>
      <c r="B560" s="119" t="s">
        <v>1344</v>
      </c>
      <c r="C560" s="260" t="s">
        <v>712</v>
      </c>
      <c r="D560" s="36" t="s">
        <v>278</v>
      </c>
      <c r="E560" s="118" t="s">
        <v>145</v>
      </c>
      <c r="F560" s="261" t="s">
        <v>1345</v>
      </c>
      <c r="G560" s="94">
        <v>10.8</v>
      </c>
      <c r="H560" s="94">
        <v>10.8</v>
      </c>
      <c r="I560" s="144"/>
      <c r="J560" s="144"/>
      <c r="K560" s="144"/>
      <c r="L560" s="119" t="s">
        <v>1221</v>
      </c>
      <c r="M560" s="92">
        <v>1</v>
      </c>
      <c r="N560" s="93">
        <v>0.0002</v>
      </c>
      <c r="O560" s="114">
        <v>0.0008</v>
      </c>
      <c r="P560" s="126" t="s">
        <v>1049</v>
      </c>
      <c r="Q560" s="126" t="s">
        <v>1049</v>
      </c>
      <c r="R560" s="279"/>
      <c r="S560" s="103" t="s">
        <v>120</v>
      </c>
    </row>
    <row r="561" ht="110" customHeight="1" spans="1:19">
      <c r="A561" s="20">
        <v>555</v>
      </c>
      <c r="B561" s="119" t="s">
        <v>1346</v>
      </c>
      <c r="C561" s="260" t="s">
        <v>712</v>
      </c>
      <c r="D561" s="36" t="s">
        <v>278</v>
      </c>
      <c r="E561" s="118" t="s">
        <v>145</v>
      </c>
      <c r="F561" s="215" t="s">
        <v>1347</v>
      </c>
      <c r="G561" s="94">
        <v>18.69</v>
      </c>
      <c r="H561" s="94">
        <v>18.69</v>
      </c>
      <c r="I561" s="144"/>
      <c r="J561" s="144"/>
      <c r="K561" s="144"/>
      <c r="L561" s="119" t="s">
        <v>1221</v>
      </c>
      <c r="M561" s="92">
        <v>1</v>
      </c>
      <c r="N561" s="93">
        <v>0.0011</v>
      </c>
      <c r="O561" s="114">
        <v>0.0044</v>
      </c>
      <c r="P561" s="126" t="s">
        <v>1049</v>
      </c>
      <c r="Q561" s="126" t="s">
        <v>1049</v>
      </c>
      <c r="R561" s="279"/>
      <c r="S561" s="103" t="s">
        <v>120</v>
      </c>
    </row>
    <row r="562" ht="54" customHeight="1" spans="1:19">
      <c r="A562" s="20">
        <v>556</v>
      </c>
      <c r="B562" s="119" t="s">
        <v>1348</v>
      </c>
      <c r="C562" s="260" t="s">
        <v>712</v>
      </c>
      <c r="D562" s="36" t="s">
        <v>278</v>
      </c>
      <c r="E562" s="118" t="s">
        <v>145</v>
      </c>
      <c r="F562" s="261" t="s">
        <v>1349</v>
      </c>
      <c r="G562" s="94">
        <v>8.253</v>
      </c>
      <c r="H562" s="94">
        <v>8.253</v>
      </c>
      <c r="I562" s="144"/>
      <c r="J562" s="144"/>
      <c r="K562" s="144"/>
      <c r="L562" s="119" t="s">
        <v>1221</v>
      </c>
      <c r="M562" s="92">
        <v>1</v>
      </c>
      <c r="N562" s="93">
        <v>0.0006</v>
      </c>
      <c r="O562" s="114">
        <v>0.0024</v>
      </c>
      <c r="P562" s="126" t="s">
        <v>1049</v>
      </c>
      <c r="Q562" s="126" t="s">
        <v>1049</v>
      </c>
      <c r="R562" s="279"/>
      <c r="S562" s="103" t="s">
        <v>120</v>
      </c>
    </row>
    <row r="563" ht="60" customHeight="1" spans="1:19">
      <c r="A563" s="20">
        <v>557</v>
      </c>
      <c r="B563" s="119" t="s">
        <v>1350</v>
      </c>
      <c r="C563" s="260" t="s">
        <v>712</v>
      </c>
      <c r="D563" s="36" t="s">
        <v>278</v>
      </c>
      <c r="E563" s="118" t="s">
        <v>137</v>
      </c>
      <c r="F563" s="261" t="s">
        <v>1351</v>
      </c>
      <c r="G563" s="94">
        <v>43.25</v>
      </c>
      <c r="H563" s="94">
        <v>43.25</v>
      </c>
      <c r="I563" s="144"/>
      <c r="J563" s="144"/>
      <c r="K563" s="144"/>
      <c r="L563" s="119" t="s">
        <v>1221</v>
      </c>
      <c r="M563" s="92">
        <v>1</v>
      </c>
      <c r="N563" s="93">
        <v>0.0044</v>
      </c>
      <c r="O563" s="114">
        <v>0.0176</v>
      </c>
      <c r="P563" s="126" t="s">
        <v>1049</v>
      </c>
      <c r="Q563" s="126" t="s">
        <v>1049</v>
      </c>
      <c r="R563" s="279"/>
      <c r="S563" s="103" t="s">
        <v>120</v>
      </c>
    </row>
    <row r="564" ht="90" customHeight="1" spans="1:19">
      <c r="A564" s="20">
        <v>558</v>
      </c>
      <c r="B564" s="119" t="s">
        <v>1352</v>
      </c>
      <c r="C564" s="260" t="s">
        <v>712</v>
      </c>
      <c r="D564" s="36" t="s">
        <v>278</v>
      </c>
      <c r="E564" s="118" t="s">
        <v>137</v>
      </c>
      <c r="F564" s="215" t="s">
        <v>1353</v>
      </c>
      <c r="G564" s="94">
        <v>44.59</v>
      </c>
      <c r="H564" s="94">
        <v>44.59</v>
      </c>
      <c r="I564" s="144"/>
      <c r="J564" s="144"/>
      <c r="K564" s="144"/>
      <c r="L564" s="119" t="s">
        <v>1221</v>
      </c>
      <c r="M564" s="92">
        <v>1</v>
      </c>
      <c r="N564" s="93">
        <v>0.0075</v>
      </c>
      <c r="O564" s="114">
        <v>0.03</v>
      </c>
      <c r="P564" s="126" t="s">
        <v>1049</v>
      </c>
      <c r="Q564" s="126" t="s">
        <v>1049</v>
      </c>
      <c r="R564" s="279"/>
      <c r="S564" s="103" t="s">
        <v>120</v>
      </c>
    </row>
    <row r="565" ht="34" customHeight="1" spans="1:19">
      <c r="A565" s="20">
        <v>559</v>
      </c>
      <c r="B565" s="119" t="s">
        <v>1354</v>
      </c>
      <c r="C565" s="260" t="s">
        <v>712</v>
      </c>
      <c r="D565" s="36" t="s">
        <v>278</v>
      </c>
      <c r="E565" s="118" t="s">
        <v>137</v>
      </c>
      <c r="F565" s="261" t="s">
        <v>1355</v>
      </c>
      <c r="G565" s="94">
        <v>4.03</v>
      </c>
      <c r="H565" s="94">
        <v>4.03</v>
      </c>
      <c r="I565" s="144"/>
      <c r="J565" s="144"/>
      <c r="K565" s="144"/>
      <c r="L565" s="119" t="s">
        <v>1221</v>
      </c>
      <c r="M565" s="92">
        <v>1</v>
      </c>
      <c r="N565" s="93">
        <v>0.0001</v>
      </c>
      <c r="O565" s="114">
        <v>0.0004</v>
      </c>
      <c r="P565" s="126" t="s">
        <v>1049</v>
      </c>
      <c r="Q565" s="126" t="s">
        <v>1049</v>
      </c>
      <c r="R565" s="279"/>
      <c r="S565" s="103" t="s">
        <v>120</v>
      </c>
    </row>
    <row r="566" ht="80" customHeight="1" spans="1:19">
      <c r="A566" s="20">
        <v>560</v>
      </c>
      <c r="B566" s="119" t="s">
        <v>1356</v>
      </c>
      <c r="C566" s="260" t="s">
        <v>712</v>
      </c>
      <c r="D566" s="36" t="s">
        <v>278</v>
      </c>
      <c r="E566" s="118" t="s">
        <v>137</v>
      </c>
      <c r="F566" s="261" t="s">
        <v>1357</v>
      </c>
      <c r="G566" s="94">
        <v>25.96</v>
      </c>
      <c r="H566" s="94">
        <v>25.96</v>
      </c>
      <c r="I566" s="144"/>
      <c r="J566" s="144"/>
      <c r="K566" s="144"/>
      <c r="L566" s="119" t="s">
        <v>1221</v>
      </c>
      <c r="M566" s="92">
        <v>1</v>
      </c>
      <c r="N566" s="93">
        <v>0.0036</v>
      </c>
      <c r="O566" s="114">
        <v>0.0144</v>
      </c>
      <c r="P566" s="126" t="s">
        <v>1049</v>
      </c>
      <c r="Q566" s="126" t="s">
        <v>1049</v>
      </c>
      <c r="R566" s="279"/>
      <c r="S566" s="103" t="s">
        <v>120</v>
      </c>
    </row>
    <row r="567" ht="52" customHeight="1" spans="1:19">
      <c r="A567" s="20">
        <v>561</v>
      </c>
      <c r="B567" s="119" t="s">
        <v>1358</v>
      </c>
      <c r="C567" s="260" t="s">
        <v>712</v>
      </c>
      <c r="D567" s="36" t="s">
        <v>278</v>
      </c>
      <c r="E567" s="118" t="s">
        <v>137</v>
      </c>
      <c r="F567" s="261" t="s">
        <v>1359</v>
      </c>
      <c r="G567" s="94">
        <v>12.94</v>
      </c>
      <c r="H567" s="94">
        <v>12.94</v>
      </c>
      <c r="I567" s="144"/>
      <c r="J567" s="144"/>
      <c r="K567" s="144"/>
      <c r="L567" s="119" t="s">
        <v>1221</v>
      </c>
      <c r="M567" s="92">
        <v>1</v>
      </c>
      <c r="N567" s="93">
        <v>0.0011</v>
      </c>
      <c r="O567" s="114">
        <v>0.0044</v>
      </c>
      <c r="P567" s="126" t="s">
        <v>1049</v>
      </c>
      <c r="Q567" s="126" t="s">
        <v>1049</v>
      </c>
      <c r="R567" s="279"/>
      <c r="S567" s="103" t="s">
        <v>120</v>
      </c>
    </row>
    <row r="568" ht="54" customHeight="1" spans="1:19">
      <c r="A568" s="20">
        <v>562</v>
      </c>
      <c r="B568" s="119" t="s">
        <v>1360</v>
      </c>
      <c r="C568" s="260" t="s">
        <v>712</v>
      </c>
      <c r="D568" s="36" t="s">
        <v>278</v>
      </c>
      <c r="E568" s="118" t="s">
        <v>137</v>
      </c>
      <c r="F568" s="261" t="s">
        <v>1361</v>
      </c>
      <c r="G568" s="94">
        <v>27.11</v>
      </c>
      <c r="H568" s="94">
        <v>27.11</v>
      </c>
      <c r="I568" s="144"/>
      <c r="J568" s="144"/>
      <c r="K568" s="144"/>
      <c r="L568" s="119" t="s">
        <v>1221</v>
      </c>
      <c r="M568" s="92">
        <v>1</v>
      </c>
      <c r="N568" s="93">
        <v>0.0016</v>
      </c>
      <c r="O568" s="114">
        <v>0.0064</v>
      </c>
      <c r="P568" s="126" t="s">
        <v>1049</v>
      </c>
      <c r="Q568" s="126" t="s">
        <v>1049</v>
      </c>
      <c r="R568" s="279"/>
      <c r="S568" s="103" t="s">
        <v>120</v>
      </c>
    </row>
    <row r="569" ht="121" customHeight="1" spans="1:19">
      <c r="A569" s="20">
        <v>563</v>
      </c>
      <c r="B569" s="119" t="s">
        <v>1362</v>
      </c>
      <c r="C569" s="260" t="s">
        <v>712</v>
      </c>
      <c r="D569" s="36" t="s">
        <v>278</v>
      </c>
      <c r="E569" s="118" t="s">
        <v>137</v>
      </c>
      <c r="F569" s="261" t="s">
        <v>1363</v>
      </c>
      <c r="G569" s="94">
        <v>39.52</v>
      </c>
      <c r="H569" s="94">
        <v>39.52</v>
      </c>
      <c r="I569" s="144"/>
      <c r="J569" s="144"/>
      <c r="K569" s="144"/>
      <c r="L569" s="119" t="s">
        <v>1221</v>
      </c>
      <c r="M569" s="92">
        <v>1</v>
      </c>
      <c r="N569" s="93">
        <v>0.0189</v>
      </c>
      <c r="O569" s="114">
        <v>0.0756</v>
      </c>
      <c r="P569" s="126" t="s">
        <v>1049</v>
      </c>
      <c r="Q569" s="126" t="s">
        <v>1049</v>
      </c>
      <c r="R569" s="279"/>
      <c r="S569" s="103" t="s">
        <v>120</v>
      </c>
    </row>
    <row r="570" ht="120" customHeight="1" spans="1:19">
      <c r="A570" s="20">
        <v>564</v>
      </c>
      <c r="B570" s="119" t="s">
        <v>1364</v>
      </c>
      <c r="C570" s="260" t="s">
        <v>712</v>
      </c>
      <c r="D570" s="36" t="s">
        <v>278</v>
      </c>
      <c r="E570" s="118" t="s">
        <v>137</v>
      </c>
      <c r="F570" s="215" t="s">
        <v>1365</v>
      </c>
      <c r="G570" s="94">
        <v>72.76</v>
      </c>
      <c r="H570" s="94">
        <v>72.76</v>
      </c>
      <c r="I570" s="144"/>
      <c r="J570" s="144"/>
      <c r="K570" s="144"/>
      <c r="L570" s="119" t="s">
        <v>1221</v>
      </c>
      <c r="M570" s="92">
        <v>1</v>
      </c>
      <c r="N570" s="93">
        <v>0.0132</v>
      </c>
      <c r="O570" s="114">
        <v>0.0528</v>
      </c>
      <c r="P570" s="126" t="s">
        <v>1049</v>
      </c>
      <c r="Q570" s="126" t="s">
        <v>1049</v>
      </c>
      <c r="R570" s="279"/>
      <c r="S570" s="103" t="s">
        <v>120</v>
      </c>
    </row>
    <row r="571" ht="44" customHeight="1" spans="1:19">
      <c r="A571" s="20">
        <v>565</v>
      </c>
      <c r="B571" s="119" t="s">
        <v>1366</v>
      </c>
      <c r="C571" s="260" t="s">
        <v>712</v>
      </c>
      <c r="D571" s="36" t="s">
        <v>278</v>
      </c>
      <c r="E571" s="118" t="s">
        <v>137</v>
      </c>
      <c r="F571" s="261" t="s">
        <v>1367</v>
      </c>
      <c r="G571" s="94">
        <v>5.24</v>
      </c>
      <c r="H571" s="94">
        <v>5.24</v>
      </c>
      <c r="I571" s="144"/>
      <c r="J571" s="144"/>
      <c r="K571" s="144"/>
      <c r="L571" s="119" t="s">
        <v>1221</v>
      </c>
      <c r="M571" s="92">
        <v>1</v>
      </c>
      <c r="N571" s="93">
        <v>0.0004</v>
      </c>
      <c r="O571" s="114">
        <v>0.0016</v>
      </c>
      <c r="P571" s="126" t="s">
        <v>1049</v>
      </c>
      <c r="Q571" s="126" t="s">
        <v>1049</v>
      </c>
      <c r="R571" s="279"/>
      <c r="S571" s="103" t="s">
        <v>120</v>
      </c>
    </row>
    <row r="572" ht="30" customHeight="1" spans="1:19">
      <c r="A572" s="20">
        <v>566</v>
      </c>
      <c r="B572" s="119" t="s">
        <v>1368</v>
      </c>
      <c r="C572" s="260" t="s">
        <v>712</v>
      </c>
      <c r="D572" s="36" t="s">
        <v>278</v>
      </c>
      <c r="E572" s="118" t="s">
        <v>137</v>
      </c>
      <c r="F572" s="261" t="s">
        <v>1369</v>
      </c>
      <c r="G572" s="94">
        <v>15.77</v>
      </c>
      <c r="H572" s="94">
        <v>15.77</v>
      </c>
      <c r="I572" s="144"/>
      <c r="J572" s="144"/>
      <c r="K572" s="144"/>
      <c r="L572" s="119" t="s">
        <v>1221</v>
      </c>
      <c r="M572" s="92">
        <v>1</v>
      </c>
      <c r="N572" s="93">
        <v>0.0164</v>
      </c>
      <c r="O572" s="114">
        <v>0.0656</v>
      </c>
      <c r="P572" s="126" t="s">
        <v>1049</v>
      </c>
      <c r="Q572" s="126" t="s">
        <v>1049</v>
      </c>
      <c r="R572" s="279"/>
      <c r="S572" s="103" t="s">
        <v>120</v>
      </c>
    </row>
    <row r="573" ht="44" customHeight="1" spans="1:19">
      <c r="A573" s="20">
        <v>567</v>
      </c>
      <c r="B573" s="119" t="s">
        <v>1370</v>
      </c>
      <c r="C573" s="260" t="s">
        <v>712</v>
      </c>
      <c r="D573" s="36" t="s">
        <v>278</v>
      </c>
      <c r="E573" s="118" t="s">
        <v>137</v>
      </c>
      <c r="F573" s="261" t="s">
        <v>1371</v>
      </c>
      <c r="G573" s="94">
        <v>12.66</v>
      </c>
      <c r="H573" s="94">
        <v>12.66</v>
      </c>
      <c r="I573" s="144"/>
      <c r="J573" s="144"/>
      <c r="K573" s="144"/>
      <c r="L573" s="119" t="s">
        <v>1221</v>
      </c>
      <c r="M573" s="92">
        <v>1</v>
      </c>
      <c r="N573" s="93">
        <v>0.0296</v>
      </c>
      <c r="O573" s="114">
        <v>0.1184</v>
      </c>
      <c r="P573" s="126" t="s">
        <v>1049</v>
      </c>
      <c r="Q573" s="126" t="s">
        <v>1049</v>
      </c>
      <c r="R573" s="279"/>
      <c r="S573" s="103" t="s">
        <v>120</v>
      </c>
    </row>
    <row r="574" ht="60" customHeight="1" spans="1:19">
      <c r="A574" s="20">
        <v>568</v>
      </c>
      <c r="B574" s="119" t="s">
        <v>1372</v>
      </c>
      <c r="C574" s="260" t="s">
        <v>712</v>
      </c>
      <c r="D574" s="36" t="s">
        <v>278</v>
      </c>
      <c r="E574" s="118" t="s">
        <v>137</v>
      </c>
      <c r="F574" s="261" t="s">
        <v>1373</v>
      </c>
      <c r="G574" s="94">
        <v>17.34</v>
      </c>
      <c r="H574" s="94">
        <v>17.34</v>
      </c>
      <c r="I574" s="144"/>
      <c r="J574" s="144"/>
      <c r="K574" s="144"/>
      <c r="L574" s="119" t="s">
        <v>1221</v>
      </c>
      <c r="M574" s="92">
        <v>1</v>
      </c>
      <c r="N574" s="93">
        <v>0.0031</v>
      </c>
      <c r="O574" s="114">
        <v>0.0124</v>
      </c>
      <c r="P574" s="126" t="s">
        <v>1049</v>
      </c>
      <c r="Q574" s="126" t="s">
        <v>1049</v>
      </c>
      <c r="R574" s="279"/>
      <c r="S574" s="103" t="s">
        <v>120</v>
      </c>
    </row>
    <row r="575" ht="71" customHeight="1" spans="1:19">
      <c r="A575" s="20">
        <v>569</v>
      </c>
      <c r="B575" s="119" t="s">
        <v>1374</v>
      </c>
      <c r="C575" s="260" t="s">
        <v>712</v>
      </c>
      <c r="D575" s="36" t="s">
        <v>278</v>
      </c>
      <c r="E575" s="118" t="s">
        <v>137</v>
      </c>
      <c r="F575" s="261" t="s">
        <v>1375</v>
      </c>
      <c r="G575" s="94">
        <v>15.93</v>
      </c>
      <c r="H575" s="94">
        <v>15.93</v>
      </c>
      <c r="I575" s="144"/>
      <c r="J575" s="144"/>
      <c r="K575" s="144"/>
      <c r="L575" s="119" t="s">
        <v>1221</v>
      </c>
      <c r="M575" s="92">
        <v>1</v>
      </c>
      <c r="N575" s="93">
        <v>0.0072</v>
      </c>
      <c r="O575" s="114">
        <v>0.0288</v>
      </c>
      <c r="P575" s="126" t="s">
        <v>1049</v>
      </c>
      <c r="Q575" s="126" t="s">
        <v>1049</v>
      </c>
      <c r="R575" s="279"/>
      <c r="S575" s="103" t="s">
        <v>120</v>
      </c>
    </row>
    <row r="576" ht="59" customHeight="1" spans="1:19">
      <c r="A576" s="20">
        <v>570</v>
      </c>
      <c r="B576" s="174" t="s">
        <v>1376</v>
      </c>
      <c r="C576" s="236" t="s">
        <v>646</v>
      </c>
      <c r="D576" s="36" t="s">
        <v>278</v>
      </c>
      <c r="E576" s="118" t="s">
        <v>151</v>
      </c>
      <c r="F576" s="175" t="s">
        <v>1377</v>
      </c>
      <c r="G576" s="129">
        <v>272.82</v>
      </c>
      <c r="H576" s="129">
        <v>272.82</v>
      </c>
      <c r="I576" s="144"/>
      <c r="J576" s="144"/>
      <c r="K576" s="144"/>
      <c r="L576" s="119" t="s">
        <v>1378</v>
      </c>
      <c r="M576" s="92">
        <v>1</v>
      </c>
      <c r="N576" s="93">
        <v>0.0316</v>
      </c>
      <c r="O576" s="114">
        <v>0.1264</v>
      </c>
      <c r="P576" s="236" t="s">
        <v>269</v>
      </c>
      <c r="Q576" s="236" t="s">
        <v>151</v>
      </c>
      <c r="R576" s="279"/>
      <c r="S576" s="103" t="s">
        <v>120</v>
      </c>
    </row>
    <row r="577" ht="181" customHeight="1" spans="1:19">
      <c r="A577" s="20">
        <v>571</v>
      </c>
      <c r="B577" s="174" t="s">
        <v>1379</v>
      </c>
      <c r="C577" s="236" t="s">
        <v>646</v>
      </c>
      <c r="D577" s="36" t="s">
        <v>278</v>
      </c>
      <c r="E577" s="118" t="s">
        <v>151</v>
      </c>
      <c r="F577" s="175" t="s">
        <v>1380</v>
      </c>
      <c r="G577" s="129">
        <v>393.12</v>
      </c>
      <c r="H577" s="129">
        <v>393.12</v>
      </c>
      <c r="I577" s="144"/>
      <c r="J577" s="144"/>
      <c r="K577" s="144"/>
      <c r="L577" s="119" t="s">
        <v>1381</v>
      </c>
      <c r="M577" s="92">
        <v>1</v>
      </c>
      <c r="N577" s="93">
        <v>0.0146</v>
      </c>
      <c r="O577" s="114">
        <v>0.0584</v>
      </c>
      <c r="P577" s="236" t="s">
        <v>269</v>
      </c>
      <c r="Q577" s="236" t="s">
        <v>151</v>
      </c>
      <c r="R577" s="279"/>
      <c r="S577" s="103" t="s">
        <v>120</v>
      </c>
    </row>
    <row r="578" ht="69" customHeight="1" spans="1:19">
      <c r="A578" s="20">
        <v>572</v>
      </c>
      <c r="B578" s="174" t="s">
        <v>1382</v>
      </c>
      <c r="C578" s="236" t="s">
        <v>113</v>
      </c>
      <c r="D578" s="36" t="s">
        <v>278</v>
      </c>
      <c r="E578" s="118" t="s">
        <v>151</v>
      </c>
      <c r="F578" s="175" t="s">
        <v>1383</v>
      </c>
      <c r="G578" s="231">
        <v>46.45311</v>
      </c>
      <c r="H578" s="231">
        <v>46.45311</v>
      </c>
      <c r="I578" s="144"/>
      <c r="J578" s="144"/>
      <c r="K578" s="144"/>
      <c r="L578" s="175" t="s">
        <v>1384</v>
      </c>
      <c r="M578" s="92">
        <v>1</v>
      </c>
      <c r="N578" s="93">
        <v>0.0146</v>
      </c>
      <c r="O578" s="114">
        <v>0.0584</v>
      </c>
      <c r="P578" s="236" t="s">
        <v>269</v>
      </c>
      <c r="Q578" s="236" t="s">
        <v>151</v>
      </c>
      <c r="R578" s="279"/>
      <c r="S578" s="103" t="s">
        <v>120</v>
      </c>
    </row>
    <row r="579" ht="51" customHeight="1" spans="1:19">
      <c r="A579" s="20">
        <v>573</v>
      </c>
      <c r="B579" s="174" t="s">
        <v>1385</v>
      </c>
      <c r="C579" s="58" t="s">
        <v>113</v>
      </c>
      <c r="D579" s="36" t="s">
        <v>1386</v>
      </c>
      <c r="E579" s="58" t="s">
        <v>180</v>
      </c>
      <c r="F579" s="38" t="s">
        <v>1387</v>
      </c>
      <c r="G579" s="47">
        <v>270</v>
      </c>
      <c r="H579" s="47">
        <v>250</v>
      </c>
      <c r="I579" s="47">
        <v>20</v>
      </c>
      <c r="J579" s="95"/>
      <c r="K579" s="95"/>
      <c r="L579" s="147" t="s">
        <v>1388</v>
      </c>
      <c r="M579" s="83">
        <v>11</v>
      </c>
      <c r="N579" s="93">
        <v>0.0208</v>
      </c>
      <c r="O579" s="114">
        <v>0.085</v>
      </c>
      <c r="P579" s="274" t="s">
        <v>700</v>
      </c>
      <c r="Q579" s="280" t="s">
        <v>1389</v>
      </c>
      <c r="R579" s="279"/>
      <c r="S579" s="103" t="s">
        <v>120</v>
      </c>
    </row>
  </sheetData>
  <autoFilter ref="A6:R579">
    <extLst/>
  </autoFilter>
  <mergeCells count="36">
    <mergeCell ref="A1:B1"/>
    <mergeCell ref="A2:R2"/>
    <mergeCell ref="G3:K3"/>
    <mergeCell ref="L3:O3"/>
    <mergeCell ref="A3:A6"/>
    <mergeCell ref="B3:B6"/>
    <mergeCell ref="B90:B92"/>
    <mergeCell ref="B93:B95"/>
    <mergeCell ref="B96:B100"/>
    <mergeCell ref="B101:B105"/>
    <mergeCell ref="B106:B107"/>
    <mergeCell ref="B108:B110"/>
    <mergeCell ref="B111:B114"/>
    <mergeCell ref="B115:B119"/>
    <mergeCell ref="B120:B122"/>
    <mergeCell ref="B123:B125"/>
    <mergeCell ref="B126:B127"/>
    <mergeCell ref="B128:B134"/>
    <mergeCell ref="B135:B136"/>
    <mergeCell ref="C3:C6"/>
    <mergeCell ref="D3:D6"/>
    <mergeCell ref="E3:E6"/>
    <mergeCell ref="F3:F6"/>
    <mergeCell ref="G4:G6"/>
    <mergeCell ref="H4:H6"/>
    <mergeCell ref="I4:I6"/>
    <mergeCell ref="J4:J6"/>
    <mergeCell ref="K4:K6"/>
    <mergeCell ref="L4:L6"/>
    <mergeCell ref="M4:M6"/>
    <mergeCell ref="N4:N6"/>
    <mergeCell ref="O4:O6"/>
    <mergeCell ref="P3:P6"/>
    <mergeCell ref="Q3:Q6"/>
    <mergeCell ref="R3:R6"/>
    <mergeCell ref="S3:S6"/>
  </mergeCells>
  <pageMargins left="0.590277777777778" right="0.388888888888889" top="0.55" bottom="0.388888888888889" header="0.5" footer="0.354166666666667"/>
  <pageSetup paperSize="8" scale="88" fitToHeight="0" orientation="landscape" horizontalDpi="600"/>
  <headerFooter>
    <oddFooter>&amp;C第 &amp;P 页，共 &amp;N 页</oddFooter>
  </headerFooter>
  <ignoredErrors>
    <ignoredError sqref="G56:H56 G88:I88"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7" sqref="I17"/>
    </sheetView>
  </sheetViews>
  <sheetFormatPr defaultColWidth="9" defaultRowHeight="14.25"/>
  <cols>
    <col min="3" max="3" width="12.625"/>
  </cols>
  <sheetData/>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Company>Lenovo (Beijing) Limited</Company>
  <Application>Microsoft Excel</Application>
  <HeadingPairs>
    <vt:vector size="2" baseType="variant">
      <vt:variant>
        <vt:lpstr>工作表</vt:lpstr>
      </vt:variant>
      <vt:variant>
        <vt:i4>3</vt:i4>
      </vt:variant>
    </vt:vector>
  </HeadingPairs>
  <TitlesOfParts>
    <vt:vector size="3" baseType="lpstr">
      <vt:lpstr>附件１-资金计划表</vt:lpstr>
      <vt:lpstr>附件2-项目计划表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雪域之子1381846226</cp:lastModifiedBy>
  <cp:revision>1</cp:revision>
  <dcterms:created xsi:type="dcterms:W3CDTF">2017-11-25T03:38:00Z</dcterms:created>
  <cp:lastPrinted>2018-12-18T07:05:00Z</cp:lastPrinted>
  <dcterms:modified xsi:type="dcterms:W3CDTF">2019-12-03T09:17:52Z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2052-10.1.0.7468</vt:lpwstr>
  </property>
</Properties>
</file>