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00" tabRatio="940" activeTab="2"/>
  </bookViews>
  <sheets>
    <sheet name="封面" sheetId="8" r:id="rId1"/>
    <sheet name="目录" sheetId="9" r:id="rId2"/>
    <sheet name="表一" sheetId="12" r:id="rId3"/>
    <sheet name="表二" sheetId="42" r:id="rId4"/>
    <sheet name="表三" sheetId="18" r:id="rId5"/>
    <sheet name="表四" sheetId="6" r:id="rId6"/>
    <sheet name="表五" sheetId="5" r:id="rId7"/>
    <sheet name="表六 (1)" sheetId="26" r:id="rId8"/>
    <sheet name="表六（2)" sheetId="23" r:id="rId9"/>
    <sheet name="表七 (1)" sheetId="27" r:id="rId10"/>
    <sheet name="表七(2)" sheetId="24" r:id="rId11"/>
    <sheet name="表八" sheetId="2" r:id="rId12"/>
    <sheet name="表九" sheetId="11" r:id="rId13"/>
    <sheet name="表十" sheetId="36" r:id="rId14"/>
    <sheet name="表十一" sheetId="10" r:id="rId15"/>
    <sheet name="表十二" sheetId="38" r:id="rId16"/>
    <sheet name="表十三" sheetId="39" r:id="rId17"/>
    <sheet name="表十四" sheetId="40" r:id="rId18"/>
    <sheet name="表十五" sheetId="41" r:id="rId19"/>
  </sheets>
  <definedNames>
    <definedName name="_xlnm._FilterDatabase" localSheetId="3" hidden="1">表二!$A$4:$H$692</definedName>
    <definedName name="_xlnm.Print_Area" localSheetId="3">表二!$A$1:$H$679</definedName>
    <definedName name="_xlnm.Print_Area" localSheetId="17">表十四!$A$1:$V$35</definedName>
    <definedName name="_xlnm.Print_Titles" localSheetId="11">表八!$1:$5</definedName>
    <definedName name="_xlnm.Print_Titles" localSheetId="3">表二!$1:$4</definedName>
    <definedName name="_xlnm.Print_Titles" localSheetId="12">表九!$1:$5</definedName>
    <definedName name="_xlnm.Print_Titles" localSheetId="7">'表六 (1)'!$A:$A</definedName>
    <definedName name="_xlnm.Print_Titles" localSheetId="8">'表六（2)'!$A:$A</definedName>
    <definedName name="_xlnm.Print_Titles" localSheetId="9">'表七 (1)'!$A:$A</definedName>
    <definedName name="_xlnm.Print_Titles" localSheetId="10">'表七(2)'!$A:$A</definedName>
    <definedName name="_xlnm.Print_Titles" localSheetId="4">表三!$1:$5</definedName>
    <definedName name="_xlnm.Print_Titles" localSheetId="16">表十三!$1:$5</definedName>
    <definedName name="_xlnm.Print_Titles" localSheetId="17">表十四!$2:$6</definedName>
    <definedName name="_xlnm.Print_Titles" localSheetId="14">表十一!$1:$5</definedName>
    <definedName name="_xlnm.Print_Titles" localSheetId="5">表四!$1:$5</definedName>
    <definedName name="_xlnm.Print_Titles" localSheetId="6">表五!$A:$A,表五!$1:$4</definedName>
    <definedName name="_xlnm.Print_Titles" localSheetId="2">表一!$1:$4</definedName>
    <definedName name="地区名称" localSheetId="1">目录!#REF!</definedName>
    <definedName name="地区名称">封面!$B$2:$B$6</definedName>
  </definedNames>
  <calcPr calcId="144525"/>
</workbook>
</file>

<file path=xl/sharedStrings.xml><?xml version="1.0" encoding="utf-8"?>
<sst xmlns="http://schemas.openxmlformats.org/spreadsheetml/2006/main" count="1744">
  <si>
    <t xml:space="preserve"> </t>
  </si>
  <si>
    <t>地区名称</t>
  </si>
  <si>
    <t>北京市</t>
  </si>
  <si>
    <t>2017年地方财政预算表</t>
  </si>
  <si>
    <t>天津市</t>
  </si>
  <si>
    <t>河北省</t>
  </si>
  <si>
    <t>山西省</t>
  </si>
  <si>
    <t>内蒙古自治区</t>
  </si>
  <si>
    <t>目  录</t>
  </si>
  <si>
    <t xml:space="preserve">            表一 2017年一般公共预算收入表</t>
  </si>
  <si>
    <t xml:space="preserve">            表二 2017年一般公共预算支出表</t>
  </si>
  <si>
    <t xml:space="preserve">            表三 2017年一般公共预算收支平衡表</t>
  </si>
  <si>
    <t xml:space="preserve">            表四 2017年一般公共预算支出资金来源情况表</t>
  </si>
  <si>
    <t xml:space="preserve">            表五 2017年一般公共预算支出经济分类情况表</t>
  </si>
  <si>
    <t xml:space="preserve">            表六 2017年地市县一般公共预算收支表</t>
  </si>
  <si>
    <t xml:space="preserve">            表七 2017年省对下一般公共预算转移支付预算表</t>
  </si>
  <si>
    <t xml:space="preserve">            表八 2017政府性基金预算收支表</t>
  </si>
  <si>
    <t xml:space="preserve">            表九 2017年政府性基金预算收支明细表</t>
  </si>
  <si>
    <t xml:space="preserve">            表十 2017年政府性基金调入专项收入预算表</t>
  </si>
  <si>
    <t xml:space="preserve">            表十一 2017年政府性基金预算支出资金来源情况表</t>
  </si>
  <si>
    <t xml:space="preserve">            表十二 2017年国有资本经营预算收支总表</t>
  </si>
  <si>
    <t xml:space="preserve">            表十三 2017年国有资本经营预算收入表</t>
  </si>
  <si>
    <t xml:space="preserve">            表十四 2017年国有资本经营预算支出表</t>
  </si>
  <si>
    <t xml:space="preserve">            表十五 2017年国有资本经营预算补充表</t>
  </si>
  <si>
    <t>表一</t>
  </si>
  <si>
    <r>
      <rPr>
        <b/>
        <sz val="16"/>
        <rFont val="黑体"/>
        <charset val="134"/>
      </rPr>
      <t>2017</t>
    </r>
    <r>
      <rPr>
        <b/>
        <sz val="16"/>
        <rFont val="黑体"/>
        <charset val="134"/>
      </rPr>
      <t>年一般公共预算收入表</t>
    </r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</si>
  <si>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</si>
  <si>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</si>
  <si>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</si>
  <si>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</si>
  <si>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</si>
  <si>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</si>
  <si>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</si>
  <si>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</si>
  <si>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</si>
  <si>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</si>
  <si>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</si>
  <si>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</si>
  <si>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</si>
  <si>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</si>
  <si>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</si>
  <si>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</si>
  <si>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</si>
  <si>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</si>
  <si>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</si>
  <si>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</si>
  <si>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</si>
  <si>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</si>
  <si>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</si>
  <si>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</si>
  <si>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</si>
  <si>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</si>
  <si>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</si>
  <si>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</si>
  <si>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</si>
  <si>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</si>
  <si>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</si>
  <si>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</si>
  <si>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备注：</t>
  </si>
  <si>
    <t>1.改征增值税</t>
  </si>
  <si>
    <t>2.矿产资源专项收入</t>
  </si>
  <si>
    <t>表二</t>
  </si>
  <si>
    <t>2017年一般公共预算支出表</t>
  </si>
  <si>
    <t>项目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</si>
  <si>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</si>
  <si>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</si>
  <si>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</si>
  <si>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</si>
  <si>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</si>
  <si>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</si>
  <si>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</si>
  <si>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</si>
  <si>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</si>
  <si>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</si>
  <si>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</si>
  <si>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</si>
  <si>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</si>
  <si>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</si>
  <si>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</si>
  <si>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</si>
  <si>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</si>
  <si>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</si>
  <si>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</si>
  <si>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</si>
  <si>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</si>
  <si>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</si>
  <si>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</si>
  <si>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</si>
  <si>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</si>
  <si>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</si>
  <si>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</si>
  <si>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</si>
  <si>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</si>
  <si>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</si>
  <si>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</si>
  <si>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</si>
  <si>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</si>
  <si>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</si>
  <si>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</si>
  <si>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</si>
  <si>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</si>
  <si>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</si>
  <si>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</si>
  <si>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</si>
  <si>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</si>
  <si>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</si>
  <si>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</si>
  <si>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</si>
  <si>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</si>
  <si>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</si>
  <si>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</si>
  <si>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</si>
  <si>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</si>
  <si>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</si>
  <si>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</si>
  <si>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</si>
  <si>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</si>
  <si>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</si>
  <si>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</si>
  <si>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</si>
  <si>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</si>
  <si>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</si>
  <si>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</si>
  <si>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</si>
  <si>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</si>
  <si>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</si>
  <si>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</si>
  <si>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</si>
  <si>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</si>
  <si>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</si>
  <si>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</si>
  <si>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</si>
  <si>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</si>
  <si>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</si>
  <si>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</si>
  <si>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</si>
  <si>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</si>
  <si>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</si>
  <si>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</si>
  <si>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</si>
  <si>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</si>
  <si>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</si>
  <si>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</si>
  <si>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</si>
  <si>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</si>
  <si>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</si>
  <si>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</si>
  <si>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</si>
  <si>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</si>
  <si>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</si>
  <si>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</si>
  <si>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</si>
  <si>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</si>
  <si>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</si>
  <si>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</si>
  <si>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</si>
  <si>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</si>
  <si>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</si>
  <si>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</si>
  <si>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</si>
  <si>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</si>
  <si>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</si>
  <si>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</si>
  <si>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</si>
  <si>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</si>
  <si>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</si>
  <si>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</si>
  <si>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</si>
  <si>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</si>
  <si>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</si>
  <si>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</si>
  <si>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</si>
  <si>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</si>
  <si>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</si>
  <si>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</si>
  <si>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</si>
  <si>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</si>
  <si>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</si>
  <si>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</si>
  <si>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</si>
  <si>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</si>
  <si>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</si>
  <si>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</si>
  <si>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</si>
  <si>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</si>
  <si>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</si>
  <si>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</si>
  <si>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</si>
  <si>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</si>
  <si>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</si>
  <si>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</si>
  <si>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</si>
  <si>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</si>
  <si>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</si>
  <si>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</si>
  <si>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</si>
  <si>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</si>
  <si>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</si>
  <si>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</si>
  <si>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</si>
  <si>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</si>
  <si>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</si>
  <si>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</si>
  <si>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</si>
  <si>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</si>
  <si>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</si>
  <si>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</si>
  <si>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</si>
  <si>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</si>
  <si>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</si>
  <si>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</si>
  <si>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</si>
  <si>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</si>
  <si>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</si>
  <si>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</si>
  <si>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</si>
  <si>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</si>
  <si>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</si>
  <si>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</si>
  <si>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</si>
  <si>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</si>
  <si>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</si>
  <si>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</si>
  <si>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</si>
  <si>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</si>
  <si>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</si>
  <si>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</si>
  <si>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</si>
  <si>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</si>
  <si>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</si>
  <si>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</si>
  <si>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</si>
  <si>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</si>
  <si>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</si>
  <si>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</si>
  <si>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</si>
  <si>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</si>
  <si>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</si>
  <si>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</si>
  <si>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</si>
  <si>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</si>
  <si>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</si>
  <si>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</si>
  <si>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</si>
  <si>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</si>
  <si>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</si>
  <si>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</si>
  <si>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</si>
  <si>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</si>
  <si>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</si>
  <si>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</si>
  <si>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</si>
  <si>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</si>
  <si>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</si>
  <si>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</si>
  <si>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</si>
  <si>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</si>
  <si>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</si>
  <si>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</si>
  <si>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</si>
  <si>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</si>
  <si>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</si>
  <si>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</si>
  <si>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</si>
  <si>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</si>
  <si>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</si>
  <si>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</si>
  <si>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</si>
  <si>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</si>
  <si>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</si>
  <si>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</si>
  <si>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</si>
  <si>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</si>
  <si>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</si>
  <si>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</si>
  <si>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</si>
  <si>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</si>
  <si>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</si>
  <si>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</si>
  <si>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</si>
  <si>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</si>
  <si>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</si>
  <si>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</si>
  <si>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</si>
  <si>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</si>
  <si>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</si>
  <si>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</si>
  <si>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</si>
  <si>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</si>
  <si>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</si>
  <si>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</si>
  <si>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</si>
  <si>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</si>
  <si>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</si>
  <si>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</si>
  <si>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</si>
  <si>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</si>
  <si>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</si>
  <si>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</si>
  <si>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</si>
  <si>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</si>
  <si>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信息化建设扩运行维护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</si>
  <si>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</si>
  <si>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</si>
  <si>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</si>
  <si>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</si>
  <si>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</si>
  <si>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</si>
  <si>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</si>
  <si>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</si>
  <si>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</si>
  <si>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</si>
  <si>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</si>
  <si>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</si>
  <si>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</si>
  <si>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</si>
  <si>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</si>
  <si>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</si>
  <si>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</si>
  <si>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</si>
  <si>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</si>
  <si>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</si>
  <si>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</si>
  <si>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</si>
  <si>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</si>
  <si>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</si>
  <si>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</si>
  <si>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</si>
  <si>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</si>
  <si>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</si>
  <si>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</si>
  <si>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</si>
  <si>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</si>
  <si>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</si>
  <si>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</si>
  <si>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</si>
  <si>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</si>
  <si>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</si>
  <si>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</si>
  <si>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</si>
  <si>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</si>
  <si>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</si>
  <si>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</si>
  <si>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</si>
  <si>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</si>
  <si>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</si>
  <si>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</si>
  <si>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</si>
  <si>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</si>
  <si>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</si>
  <si>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</si>
  <si>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</si>
  <si>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</si>
  <si>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</si>
  <si>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</si>
  <si>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</si>
  <si>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</si>
  <si>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</si>
  <si>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</si>
  <si>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</si>
  <si>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</si>
  <si>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</si>
  <si>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</si>
  <si>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</si>
  <si>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</si>
  <si>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</si>
  <si>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</si>
  <si>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</si>
  <si>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</si>
  <si>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</si>
  <si>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</si>
  <si>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</si>
  <si>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</si>
  <si>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</si>
  <si>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</si>
  <si>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</si>
  <si>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</si>
  <si>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</si>
  <si>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</si>
  <si>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</si>
  <si>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</si>
  <si>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</si>
  <si>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</si>
  <si>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</si>
  <si>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</si>
  <si>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</si>
  <si>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</si>
  <si>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</si>
  <si>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</si>
  <si>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</si>
  <si>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</si>
  <si>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</si>
  <si>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</si>
  <si>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</si>
  <si>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</si>
  <si>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</si>
  <si>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</si>
  <si>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</si>
  <si>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</si>
  <si>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</si>
  <si>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</si>
  <si>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</si>
  <si>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</si>
  <si>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</si>
  <si>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</si>
  <si>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</si>
  <si>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</si>
  <si>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</si>
  <si>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</si>
  <si>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</si>
  <si>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</si>
  <si>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</si>
  <si>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</si>
  <si>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</si>
  <si>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</si>
  <si>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</si>
  <si>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</si>
  <si>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</si>
  <si>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</si>
  <si>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</si>
  <si>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</si>
  <si>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</si>
  <si>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</si>
  <si>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</si>
  <si>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</si>
  <si>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</si>
  <si>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</si>
  <si>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</si>
  <si>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</si>
  <si>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</si>
  <si>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</si>
  <si>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</si>
  <si>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</si>
  <si>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</si>
  <si>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</si>
  <si>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</si>
  <si>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</si>
  <si>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</si>
  <si>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</si>
  <si>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</si>
  <si>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</si>
  <si>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</si>
  <si>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</si>
  <si>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</si>
  <si>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</si>
  <si>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</si>
  <si>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</si>
  <si>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</si>
  <si>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</si>
  <si>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</si>
  <si>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</si>
  <si>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</si>
  <si>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</si>
  <si>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</si>
  <si>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</si>
  <si>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</si>
  <si>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</si>
  <si>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</si>
  <si>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</si>
  <si>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</si>
  <si>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</si>
  <si>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</si>
  <si>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</si>
  <si>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</si>
  <si>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</si>
  <si>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</si>
  <si>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</si>
  <si>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</si>
  <si>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</si>
  <si>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</si>
  <si>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</si>
  <si>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</si>
  <si>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</si>
  <si>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</si>
  <si>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</si>
  <si>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</si>
  <si>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</si>
  <si>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</si>
  <si>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</si>
  <si>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</si>
  <si>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</si>
  <si>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</si>
  <si>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</si>
  <si>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</si>
  <si>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</si>
  <si>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</si>
  <si>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</si>
  <si>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</si>
  <si>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</si>
  <si>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</si>
  <si>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</si>
  <si>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</si>
  <si>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</si>
  <si>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</si>
  <si>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</si>
  <si>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</si>
  <si>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</si>
  <si>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</si>
  <si>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</si>
  <si>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</si>
  <si>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</si>
  <si>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</si>
  <si>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</si>
  <si>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</si>
  <si>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</si>
  <si>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</si>
  <si>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</si>
  <si>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</si>
  <si>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</si>
  <si>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</si>
  <si>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</si>
  <si>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</si>
  <si>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</si>
  <si>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</si>
  <si>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</si>
  <si>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</si>
  <si>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</si>
  <si>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</si>
  <si>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</si>
  <si>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</si>
  <si>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</si>
  <si>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</si>
  <si>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</si>
  <si>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</si>
  <si>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</si>
  <si>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</si>
  <si>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</si>
  <si>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</si>
  <si>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</si>
  <si>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</si>
  <si>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</si>
  <si>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</si>
  <si>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</si>
  <si>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</si>
  <si>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</si>
  <si>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</si>
  <si>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</si>
  <si>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</si>
  <si>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</si>
  <si>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</si>
  <si>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</si>
  <si>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</si>
  <si>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</si>
  <si>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</si>
  <si>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</si>
  <si>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</si>
  <si>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</si>
  <si>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</si>
  <si>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</si>
  <si>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</si>
  <si>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</si>
  <si>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</si>
  <si>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</si>
  <si>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</si>
  <si>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</si>
  <si>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</si>
  <si>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</si>
  <si>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</si>
  <si>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</si>
  <si>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</si>
  <si>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</si>
  <si>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</si>
  <si>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</si>
  <si>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</si>
  <si>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</si>
  <si>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</si>
  <si>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</si>
  <si>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</si>
  <si>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</si>
  <si>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</si>
  <si>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</si>
  <si>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</si>
  <si>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</si>
  <si>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</si>
  <si>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</si>
  <si>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</si>
  <si>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</si>
  <si>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</si>
  <si>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</si>
  <si>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</si>
  <si>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</si>
  <si>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</si>
  <si>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</si>
  <si>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</si>
  <si>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</si>
  <si>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</si>
  <si>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</si>
  <si>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</si>
  <si>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</si>
  <si>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</si>
  <si>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</si>
  <si>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</si>
  <si>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</si>
  <si>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</si>
  <si>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</si>
  <si>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</si>
  <si>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</si>
  <si>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</si>
  <si>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</si>
  <si>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</si>
  <si>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</si>
  <si>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</si>
  <si>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</si>
  <si>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</si>
  <si>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</si>
  <si>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</si>
  <si>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</si>
  <si>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</si>
  <si>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</si>
  <si>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</si>
  <si>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</si>
  <si>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</si>
  <si>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</si>
  <si>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</si>
  <si>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</si>
  <si>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</si>
  <si>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</si>
  <si>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</si>
  <si>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</si>
  <si>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</si>
  <si>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</si>
  <si>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</si>
  <si>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</si>
  <si>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</si>
  <si>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</si>
  <si>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</si>
  <si>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</si>
  <si>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</si>
  <si>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</si>
  <si>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</si>
  <si>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</si>
  <si>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</si>
  <si>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</si>
  <si>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</si>
  <si>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</si>
  <si>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</si>
  <si>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</si>
  <si>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</si>
  <si>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</si>
  <si>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</si>
  <si>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</si>
  <si>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</si>
  <si>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</si>
  <si>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</si>
  <si>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</si>
  <si>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</si>
  <si>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</si>
  <si>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</si>
  <si>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</si>
  <si>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</si>
  <si>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</si>
  <si>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</si>
  <si>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</si>
  <si>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</si>
  <si>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</si>
  <si>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</si>
  <si>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</si>
  <si>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</si>
  <si>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</si>
  <si>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</si>
  <si>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</si>
  <si>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</si>
  <si>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</si>
  <si>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</si>
  <si>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</si>
  <si>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</si>
  <si>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</si>
  <si>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</si>
  <si>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</si>
  <si>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</si>
  <si>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</si>
  <si>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</si>
  <si>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</si>
  <si>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</si>
  <si>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</si>
  <si>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</si>
  <si>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</si>
  <si>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</si>
  <si>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</si>
  <si>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</si>
  <si>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</si>
  <si>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</si>
  <si>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</si>
  <si>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</si>
  <si>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</si>
  <si>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</si>
  <si>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</si>
  <si>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</si>
  <si>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</si>
  <si>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</si>
  <si>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</si>
  <si>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</si>
  <si>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</si>
  <si>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</si>
  <si>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</si>
  <si>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</si>
  <si>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</si>
  <si>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</si>
  <si>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</si>
  <si>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</si>
  <si>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</si>
  <si>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</si>
  <si>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</si>
  <si>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</si>
  <si>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</si>
  <si>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</si>
  <si>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</si>
  <si>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</si>
  <si>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</si>
  <si>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</si>
  <si>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</si>
  <si>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</si>
  <si>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</si>
  <si>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</si>
  <si>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</si>
  <si>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</si>
  <si>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</si>
  <si>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</si>
  <si>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</si>
  <si>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</si>
  <si>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</si>
  <si>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</si>
  <si>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</si>
  <si>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</si>
  <si>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</si>
  <si>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</si>
  <si>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</si>
  <si>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</si>
  <si>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</si>
  <si>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</si>
  <si>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</si>
  <si>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</si>
  <si>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</si>
  <si>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</si>
  <si>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</si>
  <si>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</si>
  <si>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</si>
  <si>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</si>
  <si>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</si>
  <si>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</si>
  <si>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</si>
  <si>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</si>
  <si>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</si>
  <si>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</si>
  <si>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</si>
  <si>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</si>
  <si>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</si>
  <si>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</si>
  <si>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</si>
  <si>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</si>
  <si>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</si>
  <si>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</si>
  <si>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</si>
  <si>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</si>
  <si>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</si>
  <si>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</si>
  <si>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</si>
  <si>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</si>
  <si>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</si>
  <si>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</si>
  <si>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</si>
  <si>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</si>
  <si>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</si>
  <si>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</si>
  <si>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</si>
  <si>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</si>
  <si>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</si>
  <si>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</si>
  <si>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</si>
  <si>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</si>
  <si>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</si>
  <si>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</si>
  <si>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</si>
  <si>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</si>
  <si>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</si>
  <si>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</si>
  <si>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</si>
  <si>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</si>
  <si>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</si>
  <si>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</si>
  <si>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</si>
  <si>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</si>
  <si>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</si>
  <si>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</si>
  <si>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</si>
  <si>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</si>
  <si>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</si>
  <si>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</si>
  <si>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</si>
  <si>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</si>
  <si>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</si>
  <si>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</si>
  <si>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</si>
  <si>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</si>
  <si>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</si>
  <si>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</si>
  <si>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</si>
  <si>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</si>
  <si>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</si>
  <si>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</si>
  <si>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</si>
  <si>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</si>
  <si>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</si>
  <si>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</si>
  <si>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</si>
  <si>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</si>
  <si>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</si>
  <si>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</si>
  <si>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</si>
  <si>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</si>
  <si>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</si>
  <si>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</si>
  <si>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</si>
  <si>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</si>
  <si>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</si>
  <si>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</si>
  <si>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</si>
  <si>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</si>
  <si>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</si>
  <si>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</si>
  <si>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</si>
  <si>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</si>
  <si>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</si>
  <si>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</si>
  <si>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</si>
  <si>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</si>
  <si>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</si>
  <si>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</si>
  <si>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</si>
  <si>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</si>
  <si>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</si>
  <si>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</si>
  <si>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</si>
  <si>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</si>
  <si>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</si>
  <si>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</si>
  <si>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</si>
  <si>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</si>
  <si>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</si>
  <si>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</si>
  <si>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</si>
  <si>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</si>
  <si>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</si>
  <si>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</si>
  <si>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</si>
  <si>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</si>
  <si>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</si>
  <si>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</si>
  <si>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</si>
  <si>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</si>
  <si>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</si>
  <si>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</si>
  <si>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</si>
  <si>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</si>
  <si>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</si>
  <si>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</si>
  <si>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</si>
  <si>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</si>
  <si>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</si>
  <si>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</si>
  <si>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</si>
  <si>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</si>
  <si>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</si>
  <si>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</si>
  <si>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</si>
  <si>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</si>
  <si>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</si>
  <si>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</si>
  <si>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</si>
  <si>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</si>
  <si>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</si>
  <si>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</si>
  <si>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</si>
  <si>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</si>
  <si>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</si>
  <si>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</si>
  <si>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</si>
  <si>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</si>
  <si>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</si>
  <si>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</si>
  <si>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</si>
  <si>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</si>
  <si>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</si>
  <si>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</si>
  <si>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</si>
  <si>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</si>
  <si>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</si>
  <si>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</si>
  <si>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</si>
  <si>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</si>
  <si>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</si>
  <si>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</si>
  <si>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</si>
  <si>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</si>
  <si>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</si>
  <si>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</si>
  <si>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</si>
  <si>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</si>
  <si>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</si>
  <si>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</si>
  <si>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</si>
  <si>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</si>
  <si>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</si>
  <si>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</si>
  <si>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</si>
  <si>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</si>
  <si>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</si>
  <si>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</si>
  <si>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</si>
  <si>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</si>
  <si>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</si>
  <si>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</si>
  <si>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</si>
  <si>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</si>
  <si>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</si>
  <si>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</si>
  <si>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</si>
  <si>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</si>
  <si>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</si>
  <si>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</si>
  <si>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</si>
  <si>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</si>
  <si>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</si>
  <si>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</si>
  <si>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</si>
  <si>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</si>
  <si>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</si>
  <si>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</si>
  <si>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</si>
  <si>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</si>
  <si>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</si>
  <si>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</si>
  <si>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</si>
  <si>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政策性银行亏损补贴1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</si>
  <si>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</si>
  <si>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</si>
  <si>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</si>
  <si>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</si>
  <si>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</si>
  <si>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</si>
  <si>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</si>
  <si>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</si>
  <si>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</si>
  <si>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</si>
  <si>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</si>
  <si>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</si>
  <si>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</si>
  <si>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</si>
  <si>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</si>
  <si>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</si>
  <si>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</si>
  <si>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</si>
  <si>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</si>
  <si>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</si>
  <si>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</si>
  <si>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</si>
  <si>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</si>
  <si>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</si>
  <si>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</si>
  <si>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</si>
  <si>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</si>
  <si>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</si>
  <si>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</si>
  <si>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</si>
  <si>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</si>
  <si>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</si>
  <si>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</si>
  <si>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</si>
  <si>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</si>
  <si>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</si>
  <si>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</si>
  <si>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</si>
  <si>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</si>
  <si>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</si>
  <si>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</si>
  <si>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</si>
  <si>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</si>
  <si>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</si>
  <si>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</si>
  <si>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</si>
  <si>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</si>
  <si>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</si>
  <si>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</si>
  <si>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</si>
  <si>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</si>
  <si>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</si>
  <si>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</si>
  <si>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</si>
  <si>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</si>
  <si>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</si>
  <si>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</si>
  <si>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</si>
  <si>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</si>
  <si>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</si>
  <si>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</si>
  <si>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</si>
  <si>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</si>
  <si>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</si>
  <si>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</si>
  <si>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</si>
  <si>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</si>
  <si>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</si>
  <si>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</si>
  <si>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</si>
  <si>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</si>
  <si>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</si>
  <si>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</si>
  <si>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</si>
  <si>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</si>
  <si>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</si>
  <si>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</si>
  <si>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</si>
  <si>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</si>
  <si>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</si>
  <si>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</si>
  <si>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</si>
  <si>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</si>
  <si>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</si>
  <si>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</si>
  <si>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</si>
  <si>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</si>
  <si>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</si>
  <si>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</si>
  <si>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</si>
  <si>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</si>
  <si>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</si>
  <si>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</si>
  <si>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</si>
  <si>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</si>
  <si>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</si>
  <si>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</si>
  <si>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</si>
  <si>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</si>
  <si>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</si>
  <si>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</si>
  <si>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</si>
  <si>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</si>
  <si>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</si>
  <si>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</si>
  <si>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</si>
  <si>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</si>
  <si>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</si>
  <si>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</si>
  <si>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</si>
  <si>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</si>
  <si>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</si>
  <si>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</si>
  <si>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</si>
  <si>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</si>
  <si>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</si>
  <si>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</si>
  <si>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</si>
  <si>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</si>
  <si>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</si>
  <si>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</si>
  <si>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</si>
  <si>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</si>
  <si>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</si>
  <si>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</si>
  <si>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</si>
  <si>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</si>
  <si>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</si>
  <si>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</si>
  <si>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</si>
  <si>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</si>
  <si>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</si>
  <si>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</si>
  <si>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</si>
  <si>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</si>
  <si>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</si>
  <si>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</si>
  <si>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</si>
  <si>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</si>
  <si>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</si>
  <si>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</si>
  <si>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</si>
  <si>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</si>
  <si>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</si>
  <si>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</si>
  <si>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</si>
  <si>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</si>
  <si>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</si>
  <si>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</si>
  <si>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</si>
  <si>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</si>
  <si>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表三</t>
  </si>
  <si>
    <r>
      <rPr>
        <b/>
        <sz val="16"/>
        <rFont val="黑体"/>
        <charset val="134"/>
      </rPr>
      <t>2017</t>
    </r>
    <r>
      <rPr>
        <b/>
        <sz val="16"/>
        <rFont val="黑体"/>
        <charset val="134"/>
      </rPr>
      <t>年一般公共预算收支平衡表</t>
    </r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</si>
  <si>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</si>
  <si>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</si>
  <si>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</si>
  <si>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</si>
  <si>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</si>
  <si>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</si>
  <si>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</si>
  <si>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</si>
  <si>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</si>
  <si>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</si>
  <si>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</si>
  <si>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</si>
  <si>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</si>
  <si>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</si>
  <si>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</si>
  <si>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</si>
  <si>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</si>
  <si>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</si>
  <si>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</si>
  <si>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</si>
  <si>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</si>
  <si>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</si>
  <si>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</si>
  <si>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</si>
  <si>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</si>
  <si>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</si>
  <si>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</si>
  <si>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</si>
  <si>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</si>
  <si>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</si>
  <si>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</si>
  <si>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</si>
  <si>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</si>
  <si>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</si>
  <si>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</si>
  <si>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</si>
  <si>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</si>
  <si>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</si>
  <si>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</si>
  <si>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</si>
  <si>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</si>
  <si>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</si>
  <si>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</si>
  <si>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t xml:space="preserve">      社会保障和就业</t>
  </si>
  <si>
    <t xml:space="preserve">      医疗卫生与计划生育</t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</si>
  <si>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</si>
  <si>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</si>
  <si>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</si>
  <si>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</si>
  <si>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</si>
  <si>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</si>
  <si>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粮油物资储备</t>
  </si>
  <si>
    <t xml:space="preserve">      其他收入</t>
  </si>
  <si>
    <t xml:space="preserve">  上年结余收入</t>
  </si>
  <si>
    <t xml:space="preserve">  调出资金</t>
  </si>
  <si>
    <t xml:space="preserve">  调入资金</t>
  </si>
  <si>
    <r>
      <rPr>
        <sz val="11"/>
        <rFont val="宋体"/>
        <charset val="134"/>
      </rPr>
      <t xml:space="preserve">    补充</t>
    </r>
    <r>
      <rPr>
        <sz val="11"/>
        <rFont val="宋体"/>
        <charset val="134"/>
      </rPr>
      <t>预算稳定调节基金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</si>
  <si>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调入</t>
    </r>
    <r>
      <rPr>
        <sz val="11"/>
        <rFont val="宋体"/>
        <charset val="134"/>
      </rPr>
      <t>预算稳定调节基金</t>
    </r>
  </si>
  <si>
    <r>
      <rPr>
        <sz val="11"/>
        <rFont val="宋体"/>
        <charset val="134"/>
      </rPr>
      <t xml:space="preserve">    补充</t>
    </r>
    <r>
      <rPr>
        <sz val="11"/>
        <rFont val="宋体"/>
        <charset val="134"/>
      </rPr>
      <t>预算周转金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</si>
  <si>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</si>
  <si>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其他调出资金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</si>
  <si>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</si>
  <si>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年终结余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</si>
  <si>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</si>
  <si>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地方政府一般债务还本支出</t>
  </si>
  <si>
    <t xml:space="preserve">  地方政府一般债务收入</t>
  </si>
  <si>
    <t xml:space="preserve">  地方政府一般债务转贷支出</t>
  </si>
  <si>
    <t xml:space="preserve">  地方政府一般债务转贷收入</t>
  </si>
  <si>
    <t xml:space="preserve">  援助其他地区支出</t>
  </si>
  <si>
    <t xml:space="preserve">  接受其他地区援助收入</t>
  </si>
  <si>
    <t>收入总计</t>
  </si>
  <si>
    <t>支出总计</t>
  </si>
  <si>
    <t>表四</t>
  </si>
  <si>
    <t>2017年一般公共预算支出资金来源情况表</t>
  </si>
  <si>
    <t>合计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</si>
  <si>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</si>
  <si>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</si>
  <si>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</si>
  <si>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</si>
  <si>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</si>
  <si>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</si>
  <si>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t xml:space="preserve">    财政对基本养老保险基金的救助</t>
  </si>
  <si>
    <t xml:space="preserve">    财政对其他社会保险基金的救助</t>
  </si>
  <si>
    <t xml:space="preserve">      年初预留</t>
  </si>
  <si>
    <t>合计验证</t>
  </si>
  <si>
    <t>表五</t>
  </si>
  <si>
    <r>
      <rPr>
        <b/>
        <sz val="16"/>
        <rFont val="黑体"/>
        <charset val="134"/>
      </rPr>
      <t>2017</t>
    </r>
    <r>
      <rPr>
        <b/>
        <sz val="16"/>
        <rFont val="黑体"/>
        <charset val="134"/>
      </rPr>
      <t>年</t>
    </r>
    <r>
      <rPr>
        <b/>
        <sz val="16"/>
        <rFont val="黑体"/>
        <charset val="134"/>
      </rPr>
      <t>一般</t>
    </r>
    <r>
      <rPr>
        <b/>
        <sz val="16"/>
        <rFont val="黑体"/>
        <charset val="134"/>
      </rPr>
      <t>公共预算支出经济分类情况表</t>
    </r>
  </si>
  <si>
    <t>单位:万元</t>
  </si>
  <si>
    <t>总计</t>
  </si>
  <si>
    <t>工资福利支出</t>
  </si>
  <si>
    <t>商品和服务支出</t>
  </si>
  <si>
    <t>对个人和家庭的补助</t>
  </si>
  <si>
    <t>对企事业单位的补贴</t>
  </si>
  <si>
    <t>债务利息支出</t>
  </si>
  <si>
    <t>基本建设支出</t>
  </si>
  <si>
    <t>其他资本性支出</t>
  </si>
  <si>
    <t>其他支出</t>
  </si>
  <si>
    <t>一、一般公共服务支出</t>
  </si>
  <si>
    <t>表六之一</t>
  </si>
  <si>
    <t>2017年地市县一般公共预算收支表</t>
  </si>
  <si>
    <t>2016年分地市县公共财政收支预算表</t>
  </si>
  <si>
    <t>地    区</t>
  </si>
  <si>
    <t>收       入</t>
  </si>
  <si>
    <t>税　　　　收　　　　收　　　　入</t>
  </si>
  <si>
    <t>非  税  收  入</t>
  </si>
  <si>
    <t>小计</t>
  </si>
  <si>
    <t>增值税</t>
  </si>
  <si>
    <t>营业税</t>
  </si>
  <si>
    <t>企业
所得税</t>
  </si>
  <si>
    <t>企业
所得税退税</t>
  </si>
  <si>
    <t>个人
所得税</t>
  </si>
  <si>
    <t>资源税</t>
  </si>
  <si>
    <t>城市维护
建设税</t>
  </si>
  <si>
    <t>房产税</t>
  </si>
  <si>
    <t>印花税</t>
  </si>
  <si>
    <t>城镇土地使用税</t>
  </si>
  <si>
    <t>土地增值税</t>
  </si>
  <si>
    <t>车船税</t>
  </si>
  <si>
    <t>耕地
占用税</t>
  </si>
  <si>
    <t>契税</t>
  </si>
  <si>
    <t>烟叶税</t>
  </si>
  <si>
    <t>其他各项税收收入</t>
  </si>
  <si>
    <t>专项
收入</t>
  </si>
  <si>
    <t>行政事
业性收
费收入</t>
  </si>
  <si>
    <t>罚没
收入</t>
  </si>
  <si>
    <t>国有资本经营收入</t>
  </si>
  <si>
    <t>国有资源
（资产）有
偿使用收入</t>
  </si>
  <si>
    <t>捐赠
收入</t>
  </si>
  <si>
    <t>政府住房基金收入</t>
  </si>
  <si>
    <t>其他
收入</t>
  </si>
  <si>
    <t>改征增值税</t>
  </si>
  <si>
    <t>矿产资源专项收入</t>
  </si>
  <si>
    <t>甘肃省</t>
  </si>
  <si>
    <t>本级</t>
  </si>
  <si>
    <t>市州合计</t>
  </si>
  <si>
    <t>兰州市</t>
  </si>
  <si>
    <t>区县级合计</t>
  </si>
  <si>
    <t xml:space="preserve">        城关区</t>
  </si>
  <si>
    <t xml:space="preserve">        七里河区</t>
  </si>
  <si>
    <t xml:space="preserve">        西固区</t>
  </si>
  <si>
    <t xml:space="preserve">        安宁区</t>
  </si>
  <si>
    <t xml:space="preserve">        红古区</t>
  </si>
  <si>
    <t xml:space="preserve">        永登县</t>
  </si>
  <si>
    <t xml:space="preserve">        皋兰县</t>
  </si>
  <si>
    <t xml:space="preserve">        榆中县</t>
  </si>
  <si>
    <t xml:space="preserve">    嘉峪关市</t>
  </si>
  <si>
    <t xml:space="preserve">      嘉峪关市本级</t>
  </si>
  <si>
    <t xml:space="preserve">      区县级合计</t>
  </si>
  <si>
    <t xml:space="preserve">    金昌市</t>
  </si>
  <si>
    <t xml:space="preserve">      金昌市本级</t>
  </si>
  <si>
    <t xml:space="preserve">        金川区</t>
  </si>
  <si>
    <t xml:space="preserve">        永昌县</t>
  </si>
  <si>
    <t xml:space="preserve">    白银市</t>
  </si>
  <si>
    <t xml:space="preserve">      白银市本级</t>
  </si>
  <si>
    <t xml:space="preserve">        白银区</t>
  </si>
  <si>
    <t xml:space="preserve">        平川区</t>
  </si>
  <si>
    <t xml:space="preserve">        靖远县</t>
  </si>
  <si>
    <t xml:space="preserve">        会宁县</t>
  </si>
  <si>
    <t xml:space="preserve">        景泰县</t>
  </si>
  <si>
    <t xml:space="preserve">    天水市</t>
  </si>
  <si>
    <t xml:space="preserve">      天水市本级</t>
  </si>
  <si>
    <t xml:space="preserve">        秦州区</t>
  </si>
  <si>
    <t xml:space="preserve">        麦积区</t>
  </si>
  <si>
    <t xml:space="preserve">        清水县</t>
  </si>
  <si>
    <t xml:space="preserve">        秦安县</t>
  </si>
  <si>
    <t xml:space="preserve">        甘谷县</t>
  </si>
  <si>
    <t xml:space="preserve">        武山县</t>
  </si>
  <si>
    <t xml:space="preserve">        张家川县</t>
  </si>
  <si>
    <t xml:space="preserve">    武威市</t>
  </si>
  <si>
    <t xml:space="preserve">      武威市本级</t>
  </si>
  <si>
    <t xml:space="preserve">        凉州区</t>
  </si>
  <si>
    <t xml:space="preserve">        民勤县</t>
  </si>
  <si>
    <t xml:space="preserve">        古浪县</t>
  </si>
  <si>
    <t xml:space="preserve">        天祝县</t>
  </si>
  <si>
    <t xml:space="preserve">    张掖市</t>
  </si>
  <si>
    <t xml:space="preserve">      张掖市本级</t>
  </si>
  <si>
    <t xml:space="preserve">        甘州区</t>
  </si>
  <si>
    <t xml:space="preserve">        肃南县</t>
  </si>
  <si>
    <t xml:space="preserve">        民乐县</t>
  </si>
  <si>
    <t xml:space="preserve">        临泽县</t>
  </si>
  <si>
    <t xml:space="preserve">        高台县</t>
  </si>
  <si>
    <t xml:space="preserve">        山丹县</t>
  </si>
  <si>
    <t xml:space="preserve">    平凉市</t>
  </si>
  <si>
    <t xml:space="preserve">      平凉市本级</t>
  </si>
  <si>
    <t xml:space="preserve">        崆峒区</t>
  </si>
  <si>
    <t xml:space="preserve">        泾川县</t>
  </si>
  <si>
    <t xml:space="preserve">        灵台县</t>
  </si>
  <si>
    <t xml:space="preserve">        崇信县</t>
  </si>
  <si>
    <t xml:space="preserve">        华亭县</t>
  </si>
  <si>
    <t xml:space="preserve">        庄浪县</t>
  </si>
  <si>
    <t xml:space="preserve">        静宁县</t>
  </si>
  <si>
    <t xml:space="preserve">    酒泉市</t>
  </si>
  <si>
    <t xml:space="preserve">      酒泉市本级</t>
  </si>
  <si>
    <t xml:space="preserve">        肃州区</t>
  </si>
  <si>
    <t xml:space="preserve">        金塔县</t>
  </si>
  <si>
    <t xml:space="preserve">        瓜州县</t>
  </si>
  <si>
    <t xml:space="preserve">        肃北县</t>
  </si>
  <si>
    <t xml:space="preserve">        阿克塞县</t>
  </si>
  <si>
    <t xml:space="preserve">        玉门市</t>
  </si>
  <si>
    <t xml:space="preserve">        敦煌市</t>
  </si>
  <si>
    <t xml:space="preserve">    庆阳市</t>
  </si>
  <si>
    <t xml:space="preserve">      庆阳市本级</t>
  </si>
  <si>
    <t xml:space="preserve">        西峰区</t>
  </si>
  <si>
    <t xml:space="preserve">        庆城县</t>
  </si>
  <si>
    <t xml:space="preserve">        环县</t>
  </si>
  <si>
    <t xml:space="preserve">        华池县</t>
  </si>
  <si>
    <t xml:space="preserve">        合水县</t>
  </si>
  <si>
    <t xml:space="preserve">        正宁县</t>
  </si>
  <si>
    <t xml:space="preserve">        宁县</t>
  </si>
  <si>
    <t xml:space="preserve">        镇原县</t>
  </si>
  <si>
    <t xml:space="preserve">    定西市</t>
  </si>
  <si>
    <t xml:space="preserve">      定西市本级</t>
  </si>
  <si>
    <t xml:space="preserve">        安定区</t>
  </si>
  <si>
    <t xml:space="preserve">        通渭县</t>
  </si>
  <si>
    <t xml:space="preserve">        陇西县</t>
  </si>
  <si>
    <t xml:space="preserve">        渭源县</t>
  </si>
  <si>
    <t xml:space="preserve">        临洮县</t>
  </si>
  <si>
    <t xml:space="preserve">        漳县</t>
  </si>
  <si>
    <t xml:space="preserve">        岷县</t>
  </si>
  <si>
    <t xml:space="preserve">    陇南市</t>
  </si>
  <si>
    <t xml:space="preserve">      陇南市本级</t>
  </si>
  <si>
    <t xml:space="preserve">        武都区</t>
  </si>
  <si>
    <t xml:space="preserve">        成县</t>
  </si>
  <si>
    <t xml:space="preserve">        文县</t>
  </si>
  <si>
    <t xml:space="preserve">        宕昌县</t>
  </si>
  <si>
    <t xml:space="preserve">        康县</t>
  </si>
  <si>
    <t xml:space="preserve">        西和县</t>
  </si>
  <si>
    <t xml:space="preserve">        礼县</t>
  </si>
  <si>
    <t xml:space="preserve">        徽县</t>
  </si>
  <si>
    <t xml:space="preserve">        两当县</t>
  </si>
  <si>
    <t xml:space="preserve">    临夏州</t>
  </si>
  <si>
    <t xml:space="preserve">      临夏州本级</t>
  </si>
  <si>
    <t xml:space="preserve">        临夏市</t>
  </si>
  <si>
    <t xml:space="preserve">        临夏县</t>
  </si>
  <si>
    <t xml:space="preserve">        康乐县</t>
  </si>
  <si>
    <t xml:space="preserve">        永靖县</t>
  </si>
  <si>
    <t xml:space="preserve">        广河县</t>
  </si>
  <si>
    <t xml:space="preserve">        和政县</t>
  </si>
  <si>
    <t xml:space="preserve">        东乡县</t>
  </si>
  <si>
    <t xml:space="preserve">        积石山县</t>
  </si>
  <si>
    <t xml:space="preserve">    甘南州</t>
  </si>
  <si>
    <t xml:space="preserve">      甘南州本级</t>
  </si>
  <si>
    <t xml:space="preserve">        合作市</t>
  </si>
  <si>
    <t xml:space="preserve">        临潭县</t>
  </si>
  <si>
    <t xml:space="preserve">        卓尼县</t>
  </si>
  <si>
    <t xml:space="preserve">        舟曲县</t>
  </si>
  <si>
    <t xml:space="preserve">        迭部县</t>
  </si>
  <si>
    <t xml:space="preserve">        玛曲县</t>
  </si>
  <si>
    <t xml:space="preserve">        碌曲县</t>
  </si>
  <si>
    <t xml:space="preserve">        夏河县</t>
  </si>
  <si>
    <t>表六之二</t>
  </si>
  <si>
    <t>支            出</t>
  </si>
  <si>
    <t>支出
合计</t>
  </si>
  <si>
    <t>一般公共服务</t>
  </si>
  <si>
    <t>外交</t>
  </si>
  <si>
    <t>国防</t>
  </si>
  <si>
    <t>公共
安全</t>
  </si>
  <si>
    <t>教育</t>
  </si>
  <si>
    <t>科学
技术</t>
  </si>
  <si>
    <t>文化体育与传媒</t>
  </si>
  <si>
    <t>社会保障和就业</t>
  </si>
  <si>
    <t>医疗
卫生与计划生育</t>
  </si>
  <si>
    <t>节能环保</t>
  </si>
  <si>
    <t>城乡社区</t>
  </si>
  <si>
    <t>农林水</t>
  </si>
  <si>
    <t>交通
运输</t>
  </si>
  <si>
    <t>资源勘探信息等</t>
  </si>
  <si>
    <t>商业服务业等</t>
  </si>
  <si>
    <t>金融</t>
  </si>
  <si>
    <t>援助其他地区支出</t>
  </si>
  <si>
    <t>国土海洋气象等</t>
  </si>
  <si>
    <t>住房保障支出</t>
  </si>
  <si>
    <t>粮油物资储备</t>
  </si>
  <si>
    <t>债务付息支出</t>
  </si>
  <si>
    <t>债务发行费用支出</t>
  </si>
  <si>
    <t>其他
支出</t>
  </si>
  <si>
    <t>二、外交</t>
  </si>
  <si>
    <t>三、国防</t>
  </si>
  <si>
    <t>五、教育</t>
  </si>
  <si>
    <t>六、科学技术</t>
  </si>
  <si>
    <t>七、文化体育与传媒</t>
  </si>
  <si>
    <t>八、社会保障和就业</t>
  </si>
  <si>
    <t>九、医疗卫生</t>
  </si>
  <si>
    <t>十、环境保护</t>
  </si>
  <si>
    <t>十一、城乡社区事务</t>
  </si>
  <si>
    <t>十二、农林水事务</t>
  </si>
  <si>
    <t>十三、交通运输</t>
  </si>
  <si>
    <t>十四、资源勘探电力信息等事务</t>
  </si>
  <si>
    <t>十五、商业服务业等事务</t>
  </si>
  <si>
    <t>十六、金融监管等事务支出</t>
  </si>
  <si>
    <t>十八、国土资源气象等事务</t>
  </si>
  <si>
    <t>二十、粮油物资储备管理事务</t>
  </si>
  <si>
    <t>二十一、国债还本付息支出</t>
  </si>
  <si>
    <t>二十二、其他支出</t>
  </si>
  <si>
    <t xml:space="preserve">  甘肃省本级</t>
  </si>
  <si>
    <t xml:space="preserve">  市州合计</t>
  </si>
  <si>
    <t xml:space="preserve">    兰州市</t>
  </si>
  <si>
    <t xml:space="preserve">      兰州市本级</t>
  </si>
  <si>
    <t>表七之一</t>
  </si>
  <si>
    <t>2017年省对下一般公共预算转移支付预算表</t>
  </si>
  <si>
    <t>转移支付合计</t>
  </si>
  <si>
    <r>
      <rPr>
        <sz val="9"/>
        <rFont val="宋体"/>
        <charset val="134"/>
      </rPr>
      <t xml:space="preserve">一 </t>
    </r>
    <r>
      <rPr>
        <sz val="9"/>
        <rFont val="宋体"/>
        <charset val="134"/>
      </rPr>
      <t xml:space="preserve">         </t>
    </r>
    <r>
      <rPr>
        <sz val="9"/>
        <rFont val="宋体"/>
        <charset val="134"/>
      </rPr>
      <t>般</t>
    </r>
    <r>
      <rPr>
        <sz val="9"/>
        <rFont val="宋体"/>
        <charset val="134"/>
      </rPr>
      <t xml:space="preserve">              </t>
    </r>
    <r>
      <rPr>
        <sz val="9"/>
        <rFont val="宋体"/>
        <charset val="134"/>
      </rPr>
      <t>性</t>
    </r>
    <r>
      <rPr>
        <sz val="9"/>
        <rFont val="宋体"/>
        <charset val="134"/>
      </rPr>
      <t xml:space="preserve">                 </t>
    </r>
    <r>
      <rPr>
        <sz val="9"/>
        <rFont val="宋体"/>
        <charset val="134"/>
      </rPr>
      <t>转</t>
    </r>
    <r>
      <rPr>
        <sz val="9"/>
        <rFont val="宋体"/>
        <charset val="134"/>
      </rPr>
      <t xml:space="preserve">               </t>
    </r>
    <r>
      <rPr>
        <sz val="9"/>
        <rFont val="宋体"/>
        <charset val="134"/>
      </rPr>
      <t>移</t>
    </r>
    <r>
      <rPr>
        <sz val="9"/>
        <rFont val="宋体"/>
        <charset val="134"/>
      </rPr>
      <t xml:space="preserve">                 </t>
    </r>
    <r>
      <rPr>
        <sz val="9"/>
        <rFont val="宋体"/>
        <charset val="134"/>
      </rPr>
      <t>支</t>
    </r>
    <r>
      <rPr>
        <sz val="9"/>
        <rFont val="宋体"/>
        <charset val="134"/>
      </rPr>
      <t xml:space="preserve">            </t>
    </r>
    <r>
      <rPr>
        <sz val="9"/>
        <rFont val="宋体"/>
        <charset val="134"/>
      </rPr>
      <t>付</t>
    </r>
  </si>
  <si>
    <t>一般性转移支付小计</t>
  </si>
  <si>
    <t>体制补助</t>
  </si>
  <si>
    <t>均衡性转移支付</t>
  </si>
  <si>
    <t>县级基本财力保障机制奖补资金</t>
  </si>
  <si>
    <t>结算补助</t>
  </si>
  <si>
    <t>资源枯竭型城市转移支付补助</t>
  </si>
  <si>
    <t>企事业单位划转补助</t>
  </si>
  <si>
    <t>成品油税费改革转移支付补助</t>
  </si>
  <si>
    <t>基层公检法司转移支付</t>
  </si>
  <si>
    <t>城乡义务教育转移支付</t>
  </si>
  <si>
    <t>基本养老金转移支付</t>
  </si>
  <si>
    <t>城乡居民医疗保险转移支付</t>
  </si>
  <si>
    <t>农村综合改革转移支付</t>
  </si>
  <si>
    <t>产粮（油）大县奖励资金</t>
  </si>
  <si>
    <t>重点生态功能区转移支付</t>
  </si>
  <si>
    <t>固定数额补助</t>
  </si>
  <si>
    <t>革命老区转移支付</t>
  </si>
  <si>
    <t>民族地区转移支付</t>
  </si>
  <si>
    <t>边疆地区转移支付</t>
  </si>
  <si>
    <t>贫困地区转移支付</t>
  </si>
  <si>
    <t>其他一般性转移支付</t>
  </si>
  <si>
    <t>表七之二</t>
  </si>
  <si>
    <r>
      <rPr>
        <sz val="9"/>
        <rFont val="宋体"/>
        <charset val="134"/>
      </rPr>
      <t xml:space="preserve">专                   项                 </t>
    </r>
    <r>
      <rPr>
        <sz val="9"/>
        <rFont val="宋体"/>
        <charset val="134"/>
      </rPr>
      <t>转</t>
    </r>
    <r>
      <rPr>
        <sz val="9"/>
        <rFont val="宋体"/>
        <charset val="134"/>
      </rPr>
      <t xml:space="preserve">               </t>
    </r>
    <r>
      <rPr>
        <sz val="9"/>
        <rFont val="宋体"/>
        <charset val="134"/>
      </rPr>
      <t>移</t>
    </r>
    <r>
      <rPr>
        <sz val="9"/>
        <rFont val="宋体"/>
        <charset val="134"/>
      </rPr>
      <t xml:space="preserve">                 </t>
    </r>
    <r>
      <rPr>
        <sz val="9"/>
        <rFont val="宋体"/>
        <charset val="134"/>
      </rPr>
      <t>支</t>
    </r>
    <r>
      <rPr>
        <sz val="9"/>
        <rFont val="宋体"/>
        <charset val="134"/>
      </rPr>
      <t xml:space="preserve">            </t>
    </r>
    <r>
      <rPr>
        <sz val="9"/>
        <rFont val="宋体"/>
        <charset val="134"/>
      </rPr>
      <t>付</t>
    </r>
  </si>
  <si>
    <t>专项转移支付小计</t>
  </si>
  <si>
    <t>公共安全</t>
  </si>
  <si>
    <t>科学技术</t>
  </si>
  <si>
    <t>医疗卫生与计划生育</t>
  </si>
  <si>
    <t>交通运输</t>
  </si>
  <si>
    <t>国土海洋气象</t>
  </si>
  <si>
    <t>住房保障</t>
  </si>
  <si>
    <t>其他专项转移支付</t>
  </si>
  <si>
    <t>表八</t>
  </si>
  <si>
    <r>
      <rPr>
        <b/>
        <sz val="16"/>
        <rFont val="黑体"/>
        <charset val="134"/>
      </rPr>
      <t>2017</t>
    </r>
    <r>
      <rPr>
        <b/>
        <sz val="16"/>
        <rFont val="黑体"/>
        <charset val="134"/>
      </rPr>
      <t>年政府性基金预算收支表</t>
    </r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</si>
  <si>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</si>
  <si>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</si>
  <si>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</si>
  <si>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</si>
  <si>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</si>
  <si>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</si>
  <si>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</si>
  <si>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</si>
  <si>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四、新型墙体材料专项基金收入</t>
  </si>
  <si>
    <t xml:space="preserve">    大中型水库移民后期扶持基金支出</t>
  </si>
  <si>
    <t>五、国家电影事业发展专项资金收入</t>
  </si>
  <si>
    <t xml:space="preserve">    小型水库移民扶助基金及对应专项债务收入安排的支出</t>
  </si>
  <si>
    <t>六、城市公用事业附加收入</t>
  </si>
  <si>
    <t>三、节能环保支出</t>
  </si>
  <si>
    <t>七、国有土地收益基金收入</t>
  </si>
  <si>
    <t xml:space="preserve">    可再生能源电价附加收入安排的支出</t>
  </si>
  <si>
    <t>八、农业土地开发资金收入</t>
  </si>
  <si>
    <t xml:space="preserve">    废弃电器电子产品处理基金支出</t>
  </si>
  <si>
    <t>九、国有土地使用权出让收入</t>
  </si>
  <si>
    <t>四、城乡社区支出</t>
  </si>
  <si>
    <t>十、大中型水库库区基金收入</t>
  </si>
  <si>
    <t xml:space="preserve">    国有土地使用权出让收入及对应专项债务收入安排的支出</t>
  </si>
  <si>
    <t>十一、彩票公益金收入</t>
  </si>
  <si>
    <t xml:space="preserve">    城市公用事业附加及对应专项债务收入安排的支出</t>
  </si>
  <si>
    <t>十二、城市基础设施配套费收入</t>
  </si>
  <si>
    <t xml:space="preserve">    国有土地收益基金及对应专项债务收入安排的支出</t>
  </si>
  <si>
    <t>十三、小型水库移民扶助基金收入</t>
  </si>
  <si>
    <t xml:space="preserve">    农业土地开发资金及对应专项债务收入安排的支出</t>
  </si>
  <si>
    <t>十四、国家重大水利工程建设基金收入</t>
  </si>
  <si>
    <t xml:space="preserve">    城市基础设施配套费及对应专项债务收入安排的支出</t>
  </si>
  <si>
    <t>十五、车辆通行费</t>
  </si>
  <si>
    <t xml:space="preserve">    污水处理费收入及对应专项债务收入安排的支出</t>
  </si>
  <si>
    <t>十六、污水处理费收入</t>
  </si>
  <si>
    <t>五、农林水支出</t>
  </si>
  <si>
    <t>十七、彩票发行机构和彩票销售机构的业务费用</t>
  </si>
  <si>
    <t xml:space="preserve">    新菜地开发建设基金及对应专项债务收入安排的支出</t>
  </si>
  <si>
    <t>十八、其他政府性基金收入</t>
  </si>
  <si>
    <t xml:space="preserve">    大中型水库库区基金及对应债务专著收入安排的支出</t>
  </si>
  <si>
    <t>十九、彩票发行机构和彩票销售机构的业务费用</t>
  </si>
  <si>
    <t xml:space="preserve">    三峡水库库区基金支出</t>
  </si>
  <si>
    <t>二十、其他政府性基金收入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</si>
  <si>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</si>
  <si>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</si>
  <si>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</si>
  <si>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</si>
  <si>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</si>
  <si>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</si>
  <si>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</si>
  <si>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</si>
  <si>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</si>
  <si>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</si>
  <si>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</si>
  <si>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</si>
  <si>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</si>
  <si>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</si>
  <si>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</si>
  <si>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</si>
  <si>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</si>
  <si>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</si>
  <si>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</si>
  <si>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</si>
  <si>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</si>
  <si>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</si>
  <si>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</si>
  <si>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</si>
  <si>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</si>
  <si>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</si>
  <si>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调出资金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</si>
  <si>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</si>
  <si>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</si>
  <si>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</si>
  <si>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</si>
  <si>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</si>
  <si>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</si>
  <si>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表九</t>
  </si>
  <si>
    <t>2017年政府性基金预算收支明细表</t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</si>
  <si>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</si>
  <si>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</si>
  <si>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</si>
  <si>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</si>
  <si>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</si>
  <si>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 xml:space="preserve">      移民补助</t>
  </si>
  <si>
    <t xml:space="preserve">  土地出让价款收入</t>
  </si>
  <si>
    <t xml:space="preserve">      基础设施建设和经济发展</t>
  </si>
  <si>
    <t xml:space="preserve">  补缴的土地价款</t>
  </si>
  <si>
    <t xml:space="preserve">      其他大中型水库移民后期扶持基金支出</t>
  </si>
  <si>
    <t xml:space="preserve">  划拨土地收入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</si>
  <si>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</si>
  <si>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</si>
  <si>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 xml:space="preserve">      其他小型水库移民扶助基金支出</t>
  </si>
  <si>
    <t xml:space="preserve">  福利彩票公益金收入</t>
  </si>
  <si>
    <t xml:space="preserve">  体育彩票公益金收入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</si>
  <si>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</si>
  <si>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</si>
  <si>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</si>
  <si>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t xml:space="preserve">  南水北调工程建设资金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</si>
  <si>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</si>
  <si>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 xml:space="preserve">  三峡工程后续工作资金</t>
  </si>
  <si>
    <t xml:space="preserve">  省级重大水利工程建设资金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</si>
  <si>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</si>
  <si>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</si>
  <si>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</si>
  <si>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</si>
  <si>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</si>
  <si>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</si>
  <si>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</si>
  <si>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</si>
  <si>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</si>
  <si>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公共租赁住房支出</t>
    </r>
  </si>
  <si>
    <t xml:space="preserve">      保障性住房租金补贴</t>
  </si>
  <si>
    <t xml:space="preserve">      其他国有土地使用权出让收入安排的支出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</si>
  <si>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</si>
  <si>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</si>
  <si>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</si>
  <si>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</si>
  <si>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</si>
  <si>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  其他国有土地收益基金支出</t>
  </si>
  <si>
    <t xml:space="preserve">      其他城市基础设施配套费安排的支出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</si>
  <si>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</si>
  <si>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</si>
  <si>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</si>
  <si>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</si>
  <si>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</si>
  <si>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</si>
  <si>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</si>
  <si>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</si>
  <si>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</si>
  <si>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  库区维护和管理</t>
  </si>
  <si>
    <t xml:space="preserve">      其他三峡水库库区基金支出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</si>
  <si>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</si>
  <si>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</si>
  <si>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</si>
  <si>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</si>
  <si>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</si>
  <si>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</si>
  <si>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</si>
  <si>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</si>
  <si>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</si>
  <si>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</si>
  <si>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</si>
  <si>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</si>
  <si>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</si>
  <si>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</si>
  <si>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</si>
  <si>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</si>
  <si>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</si>
  <si>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</si>
  <si>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</si>
  <si>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</si>
  <si>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</si>
  <si>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</si>
  <si>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</si>
  <si>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</si>
  <si>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</si>
  <si>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</si>
  <si>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</si>
  <si>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</si>
  <si>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</si>
  <si>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</si>
  <si>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</si>
  <si>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</si>
  <si>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</si>
  <si>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</si>
  <si>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</si>
  <si>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</si>
  <si>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</si>
  <si>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</si>
  <si>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</si>
  <si>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</si>
  <si>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</si>
  <si>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</si>
  <si>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</si>
  <si>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</si>
  <si>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</si>
  <si>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</si>
  <si>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</si>
  <si>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</si>
  <si>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  地方农网还贷资金支出</t>
  </si>
  <si>
    <t xml:space="preserve">      其他农网还贷资金支出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</si>
  <si>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</si>
  <si>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</si>
  <si>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</si>
  <si>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</si>
  <si>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</si>
  <si>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</si>
  <si>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</si>
  <si>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</si>
  <si>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</si>
  <si>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</si>
  <si>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</si>
  <si>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</si>
  <si>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</si>
  <si>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</si>
  <si>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</si>
  <si>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</si>
  <si>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</si>
  <si>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</si>
  <si>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</si>
  <si>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</si>
  <si>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</si>
  <si>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用于城乡医疗救助的的彩票公益金支出</t>
  </si>
  <si>
    <t xml:space="preserve">      用于其他社会公益事业的彩票公益金支出</t>
  </si>
  <si>
    <t>表十</t>
  </si>
  <si>
    <t>2017年政府性基金调入专项收入预算表</t>
  </si>
  <si>
    <t>表十一</t>
  </si>
  <si>
    <r>
      <rPr>
        <b/>
        <sz val="16"/>
        <rFont val="黑体"/>
        <charset val="134"/>
      </rPr>
      <t>2017</t>
    </r>
    <r>
      <rPr>
        <b/>
        <sz val="16"/>
        <rFont val="黑体"/>
        <charset val="134"/>
      </rPr>
      <t>年政府性基金预算支出资金来源情况表</t>
    </r>
  </si>
  <si>
    <t>当年预算收入安排</t>
  </si>
  <si>
    <t>转移支付收入安排</t>
  </si>
  <si>
    <t>上年结余</t>
  </si>
  <si>
    <t>表十二                                        国有资本经营预算收支总表</t>
  </si>
  <si>
    <t>财资地预01表</t>
  </si>
  <si>
    <t>填报单位：</t>
  </si>
  <si>
    <t>金额单位：万元</t>
  </si>
  <si>
    <r>
      <rPr>
        <sz val="10"/>
        <rFont val="宋体"/>
        <charset val="134"/>
      </rPr>
      <t>收</t>
    </r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</si>
  <si>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>支</t>
    </r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</si>
  <si>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目</t>
    </r>
  </si>
  <si>
    <t>行次</t>
  </si>
  <si>
    <t>2016年执行数</t>
  </si>
  <si>
    <r>
      <rPr>
        <sz val="10"/>
        <rFont val="宋体"/>
        <charset val="134"/>
      </rPr>
      <t>2017年</t>
    </r>
    <r>
      <rPr>
        <sz val="10"/>
        <rFont val="宋体"/>
        <charset val="134"/>
      </rPr>
      <t>预算数</t>
    </r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</si>
  <si>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</si>
  <si>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</si>
  <si>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</si>
  <si>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</si>
  <si>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</si>
  <si>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</si>
  <si>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</si>
  <si>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</si>
  <si>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</si>
  <si>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</si>
  <si>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</si>
  <si>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</si>
  <si>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</si>
  <si>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</si>
  <si>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</si>
  <si>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</si>
  <si>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</si>
  <si>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</si>
  <si>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</si>
  <si>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</si>
  <si>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</si>
  <si>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0"/>
        <rFont val="宋体"/>
        <charset val="134"/>
      </rPr>
      <t>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</si>
  <si>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</si>
  <si>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注: 以上项目以2017年政府收支科目为准</t>
    </r>
    <r>
      <rPr>
        <sz val="10"/>
        <rFont val="宋体"/>
        <charset val="134"/>
      </rPr>
      <t>。</t>
    </r>
  </si>
  <si>
    <t>表十三                                 国有资本经营收入预算表</t>
  </si>
  <si>
    <r>
      <rPr>
        <sz val="10"/>
        <rFont val="宋体"/>
        <charset val="134"/>
      </rPr>
      <t>财资地预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表</t>
    </r>
  </si>
  <si>
    <t>科目编码</t>
  </si>
  <si>
    <t>科目名称</t>
  </si>
  <si>
    <t>2017年预算数</t>
  </si>
  <si>
    <t>预算数为执行数的%</t>
  </si>
  <si>
    <t xml:space="preserve">    烟草企业利润收入</t>
  </si>
  <si>
    <t xml:space="preserve">    石油石化企业利润收入</t>
  </si>
  <si>
    <t>……</t>
  </si>
  <si>
    <t xml:space="preserve">    其他国有资本经营预算企业利润收入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</si>
  <si>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国有控股公司股利、股息收入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</si>
  <si>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国有参股公司股利、股息收入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</si>
  <si>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其他国有资本经营预算企业股利、股息收入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</si>
  <si>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国有股权、股份转让收入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</si>
  <si>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国有独资企业产权转让收入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</si>
  <si>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其他国有资本经营预算企业产权转让收入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</si>
  <si>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国有股权、股份清算收入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</si>
  <si>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国有独资企业清算收入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</si>
  <si>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其他国有资本经营预算企业清算收入</t>
    </r>
  </si>
  <si>
    <t xml:space="preserve">    国有资本经营预算转移支付收入</t>
  </si>
  <si>
    <r>
      <rPr>
        <b/>
        <sz val="10"/>
        <rFont val="宋体"/>
        <charset val="134"/>
      </rPr>
      <t>本年收入</t>
    </r>
    <r>
      <rPr>
        <b/>
        <sz val="10"/>
        <rFont val="宋体"/>
        <charset val="134"/>
      </rPr>
      <t>合</t>
    </r>
    <r>
      <rPr>
        <b/>
        <sz val="10"/>
        <rFont val="宋体"/>
        <charset val="134"/>
      </rPr>
      <t>计</t>
    </r>
  </si>
  <si>
    <r>
      <rPr>
        <sz val="10"/>
        <rFont val="宋体"/>
        <charset val="134"/>
      </rPr>
      <t>注: 以上科目以2016年政府收支科目为准</t>
    </r>
    <r>
      <rPr>
        <sz val="10"/>
        <rFont val="宋体"/>
        <charset val="134"/>
      </rPr>
      <t>。</t>
    </r>
  </si>
  <si>
    <t>表十四                                                         国有资本经营支出预算表</t>
  </si>
  <si>
    <r>
      <rPr>
        <sz val="10"/>
        <rFont val="宋体"/>
        <charset val="134"/>
      </rPr>
      <t>财资地预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表</t>
    </r>
  </si>
  <si>
    <t>资本性支出</t>
  </si>
  <si>
    <r>
      <rPr>
        <sz val="11"/>
        <rFont val="宋体"/>
        <charset val="134"/>
      </rPr>
      <t>费用性支出</t>
    </r>
    <r>
      <rPr>
        <sz val="11"/>
        <rFont val="Times New Roman"/>
        <charset val="134"/>
      </rPr>
      <t xml:space="preserve"> </t>
    </r>
  </si>
  <si>
    <t xml:space="preserve">一、国有资本经营预算支出 </t>
  </si>
  <si>
    <t xml:space="preserve">    解决历史遗留问题及改革成本支出</t>
  </si>
  <si>
    <t xml:space="preserve">       厂办大集体改革支出</t>
  </si>
  <si>
    <t xml:space="preserve">       “三供一业”移交补助支出</t>
  </si>
  <si>
    <t xml:space="preserve">       国有企业办职教幼教补助支出</t>
  </si>
  <si>
    <t xml:space="preserve">       其他解决历史遗留问题及改革成本支出</t>
  </si>
  <si>
    <t xml:space="preserve">    国有企业资本金注入</t>
  </si>
  <si>
    <t xml:space="preserve">       国有经济结构调整支出   </t>
  </si>
  <si>
    <t xml:space="preserve">       公益性设施投资支出</t>
  </si>
  <si>
    <t xml:space="preserve">       前瞻性战略性产业发展支出</t>
  </si>
  <si>
    <t xml:space="preserve">       其他国有企业资本金注入</t>
  </si>
  <si>
    <t xml:space="preserve">    国有企业政策性补贴</t>
  </si>
  <si>
    <t xml:space="preserve">       国有企业政策性补贴</t>
  </si>
  <si>
    <t xml:space="preserve">    金融国有资本经营预算支出</t>
  </si>
  <si>
    <t xml:space="preserve">       资本性支出</t>
  </si>
  <si>
    <t xml:space="preserve">       改革性支出</t>
  </si>
  <si>
    <t xml:space="preserve">       其他金融国有资本经营预算支出</t>
  </si>
  <si>
    <t xml:space="preserve">    其他国有资本经营预算支出</t>
  </si>
  <si>
    <t xml:space="preserve">       其他国有资本经营预算支出</t>
  </si>
  <si>
    <t>二、转移性支出</t>
  </si>
  <si>
    <t xml:space="preserve">     国有资本经营预算转移支付支出</t>
  </si>
  <si>
    <t xml:space="preserve">       国有资本经营预算转移支付支出</t>
  </si>
  <si>
    <t xml:space="preserve">     调出资金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</si>
  <si>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 国有资本经营预算调出资金</t>
    </r>
  </si>
  <si>
    <t>注: 以上科目以2017年政府收支分类科目为准。</t>
  </si>
  <si>
    <t>表十五             国有资本经营预算补充表</t>
  </si>
  <si>
    <t>财资地预04表</t>
  </si>
  <si>
    <t>单位：万元、户</t>
  </si>
  <si>
    <t>项   目</t>
  </si>
  <si>
    <t>一、实施范围</t>
  </si>
  <si>
    <t>－</t>
  </si>
  <si>
    <t>预算单位户数</t>
  </si>
  <si>
    <t>国有及国有控、参股企业户数（法人企业）</t>
  </si>
  <si>
    <t xml:space="preserve">    其中：纳入预算实施范围企业户数（法人企业）</t>
  </si>
  <si>
    <t>是否包括金融企业</t>
  </si>
  <si>
    <t>是否包括文化企业</t>
  </si>
  <si>
    <t>是否包括部门所属企业</t>
  </si>
  <si>
    <t>是否包括事业单位出资企业</t>
  </si>
  <si>
    <t>二、主要财务指标</t>
  </si>
  <si>
    <t>（一）国有及国有控、参股企业</t>
  </si>
  <si>
    <t>资产总额合计</t>
  </si>
  <si>
    <t>负债总额合计</t>
  </si>
  <si>
    <t>所有者权益合计</t>
  </si>
  <si>
    <t>利润总额合计</t>
  </si>
  <si>
    <t>净利润合计</t>
  </si>
  <si>
    <t>归属于母公司所有者净利润合计</t>
  </si>
  <si>
    <t>（二）纳入预算实施范围企业</t>
  </si>
  <si>
    <t>三、国有资本收益情况</t>
  </si>
  <si>
    <t>比例类型（单一比例/分类比例）</t>
  </si>
  <si>
    <t>比例数值</t>
  </si>
  <si>
    <t>四、编报情况</t>
  </si>
  <si>
    <t>上报级次（人大/政府）</t>
  </si>
  <si>
    <t>上报起始年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</si>
</sst>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_ "/>
  </numFmts>
  <fonts count="48"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2"/>
      <name val="黑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color indexed="63"/>
      <name val="Arial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  <font>
      <sz val="14"/>
      <name val="宋体"/>
      <charset val="134"/>
    </font>
    <font>
      <b/>
      <sz val="24"/>
      <name val="黑体"/>
      <charset val="134"/>
    </font>
    <font>
      <sz val="18"/>
      <name val="黑体"/>
      <charset val="134"/>
    </font>
    <font>
      <sz val="16"/>
      <name val="楷体_GB2312"/>
      <charset val="134"/>
    </font>
    <font>
      <sz val="48"/>
      <name val="黑体"/>
      <charset val="134"/>
    </font>
    <font>
      <sz val="22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8" fillId="30" borderId="1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24" borderId="16" applyNumberFormat="0" applyFon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3" borderId="14" applyNumberFormat="0" applyAlignment="0" applyProtection="0">
      <alignment vertical="center"/>
    </xf>
    <xf numFmtId="0" fontId="47" fillId="23" borderId="17" applyNumberFormat="0" applyAlignment="0" applyProtection="0">
      <alignment vertical="center"/>
    </xf>
    <xf numFmtId="0" fontId="40" fillId="38" borderId="18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0" fillId="0" borderId="0"/>
    <xf numFmtId="0" fontId="34" fillId="2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5" fillId="0" borderId="0"/>
    <xf numFmtId="0" fontId="29" fillId="1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72">
    <xf numFmtId="0" fontId="0" fillId="0" borderId="0" xfId="0"/>
    <xf numFmtId="0" fontId="1" fillId="0" borderId="0" xfId="41" applyFont="1"/>
    <xf numFmtId="0" fontId="0" fillId="0" borderId="0" xfId="46" applyFont="1">
      <alignment vertical="center"/>
    </xf>
    <xf numFmtId="0" fontId="0" fillId="0" borderId="0" xfId="46" applyFont="1" applyAlignment="1">
      <alignment horizontal="center" vertical="center"/>
    </xf>
    <xf numFmtId="0" fontId="0" fillId="0" borderId="0" xfId="46" applyFont="1" applyAlignment="1">
      <alignment vertical="center" wrapText="1"/>
    </xf>
    <xf numFmtId="0" fontId="0" fillId="0" borderId="0" xfId="41"/>
    <xf numFmtId="0" fontId="2" fillId="0" borderId="0" xfId="46" applyFont="1" applyAlignment="1">
      <alignment horizontal="left" vertical="center"/>
    </xf>
    <xf numFmtId="0" fontId="3" fillId="0" borderId="0" xfId="41" applyFont="1"/>
    <xf numFmtId="0" fontId="3" fillId="0" borderId="0" xfId="41" applyFont="1" applyAlignment="1">
      <alignment horizontal="center"/>
    </xf>
    <xf numFmtId="0" fontId="3" fillId="0" borderId="0" xfId="41" applyFont="1" applyAlignment="1">
      <alignment wrapText="1"/>
    </xf>
    <xf numFmtId="0" fontId="3" fillId="0" borderId="0" xfId="41" applyFont="1" applyAlignment="1">
      <alignment horizontal="right" vertical="center"/>
    </xf>
    <xf numFmtId="0" fontId="3" fillId="0" borderId="1" xfId="41" applyFont="1" applyBorder="1" applyAlignment="1">
      <alignment horizontal="left" vertical="center"/>
    </xf>
    <xf numFmtId="0" fontId="3" fillId="0" borderId="0" xfId="41" applyFont="1" applyAlignment="1">
      <alignment horizontal="center" vertical="center"/>
    </xf>
    <xf numFmtId="0" fontId="3" fillId="0" borderId="2" xfId="46" applyFont="1" applyBorder="1" applyAlignment="1">
      <alignment horizontal="center" vertical="center"/>
    </xf>
    <xf numFmtId="0" fontId="3" fillId="0" borderId="2" xfId="46" applyFont="1" applyBorder="1" applyAlignment="1">
      <alignment horizontal="center" vertical="center" wrapText="1"/>
    </xf>
    <xf numFmtId="0" fontId="4" fillId="0" borderId="2" xfId="46" applyFont="1" applyBorder="1" applyAlignment="1">
      <alignment horizontal="left" vertical="center"/>
    </xf>
    <xf numFmtId="0" fontId="4" fillId="0" borderId="2" xfId="46" applyFont="1" applyBorder="1" applyAlignment="1">
      <alignment horizontal="center" vertical="center"/>
    </xf>
    <xf numFmtId="0" fontId="4" fillId="0" borderId="2" xfId="46" applyFont="1" applyBorder="1" applyAlignment="1">
      <alignment horizontal="center" vertical="center" wrapText="1"/>
    </xf>
    <xf numFmtId="0" fontId="3" fillId="0" borderId="3" xfId="46" applyNumberFormat="1" applyFont="1" applyBorder="1" applyAlignment="1">
      <alignment horizontal="center" vertical="center" textRotation="255"/>
    </xf>
    <xf numFmtId="0" fontId="3" fillId="0" borderId="4" xfId="46" applyFont="1" applyBorder="1">
      <alignment vertical="center"/>
    </xf>
    <xf numFmtId="0" fontId="3" fillId="0" borderId="4" xfId="46" applyFont="1" applyBorder="1" applyAlignment="1">
      <alignment vertical="center" wrapText="1"/>
    </xf>
    <xf numFmtId="0" fontId="4" fillId="0" borderId="3" xfId="46" applyFont="1" applyBorder="1" applyAlignment="1">
      <alignment horizontal="left" vertical="center"/>
    </xf>
    <xf numFmtId="0" fontId="4" fillId="0" borderId="4" xfId="46" applyFont="1" applyBorder="1">
      <alignment vertical="center"/>
    </xf>
    <xf numFmtId="0" fontId="4" fillId="0" borderId="3" xfId="46" applyNumberFormat="1" applyFont="1" applyBorder="1" applyAlignment="1">
      <alignment horizontal="center" vertical="center" textRotation="255"/>
    </xf>
    <xf numFmtId="0" fontId="4" fillId="0" borderId="4" xfId="46" applyFont="1" applyBorder="1" applyAlignment="1">
      <alignment vertical="center" wrapText="1"/>
    </xf>
    <xf numFmtId="0" fontId="3" fillId="0" borderId="2" xfId="46" applyFont="1" applyBorder="1" applyAlignment="1">
      <alignment vertical="center" wrapText="1"/>
    </xf>
    <xf numFmtId="0" fontId="3" fillId="0" borderId="3" xfId="46" applyFont="1" applyBorder="1" applyAlignment="1">
      <alignment horizontal="center" vertical="center" textRotation="255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4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" fontId="5" fillId="8" borderId="2" xfId="0" applyNumberFormat="1" applyFont="1" applyFill="1" applyBorder="1" applyAlignment="1" applyProtection="1">
      <alignment vertical="center"/>
    </xf>
    <xf numFmtId="0" fontId="5" fillId="8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 applyProtection="1">
      <alignment vertical="center"/>
    </xf>
    <xf numFmtId="3" fontId="5" fillId="8" borderId="2" xfId="0" applyNumberFormat="1" applyFont="1" applyFill="1" applyBorder="1" applyAlignment="1" applyProtection="1">
      <alignment horizontal="left" vertical="center"/>
    </xf>
    <xf numFmtId="0" fontId="8" fillId="8" borderId="2" xfId="0" applyFont="1" applyFill="1" applyBorder="1" applyAlignment="1">
      <alignment horizontal="distributed" vertical="center"/>
    </xf>
    <xf numFmtId="0" fontId="0" fillId="0" borderId="0" xfId="0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/>
    <xf numFmtId="0" fontId="0" fillId="0" borderId="2" xfId="0" applyFont="1" applyBorder="1"/>
    <xf numFmtId="176" fontId="10" fillId="8" borderId="2" xfId="50" applyNumberFormat="1" applyFont="1" applyFill="1" applyBorder="1" applyAlignment="1" applyProtection="1">
      <alignment horizontal="distributed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3" fontId="12" fillId="0" borderId="2" xfId="0" applyNumberFormat="1" applyFont="1" applyFill="1" applyBorder="1" applyAlignment="1" applyProtection="1">
      <alignment vertical="center"/>
    </xf>
    <xf numFmtId="3" fontId="13" fillId="0" borderId="2" xfId="0" applyNumberFormat="1" applyFont="1" applyFill="1" applyBorder="1" applyAlignment="1" applyProtection="1">
      <alignment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horizontal="distributed" vertical="center"/>
    </xf>
    <xf numFmtId="0" fontId="5" fillId="7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1" fontId="5" fillId="0" borderId="2" xfId="0" applyNumberFormat="1" applyFont="1" applyFill="1" applyBorder="1" applyAlignment="1" applyProtection="1">
      <alignment vertical="center"/>
      <protection locked="0"/>
    </xf>
    <xf numFmtId="0" fontId="0" fillId="7" borderId="2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/>
    <xf numFmtId="3" fontId="5" fillId="0" borderId="2" xfId="0" applyNumberFormat="1" applyFont="1" applyFill="1" applyBorder="1" applyAlignment="1" applyProtection="1">
      <alignment vertical="center" wrapText="1"/>
    </xf>
    <xf numFmtId="0" fontId="8" fillId="6" borderId="7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0" fillId="6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 wrapText="1"/>
    </xf>
    <xf numFmtId="0" fontId="0" fillId="7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horizontal="distributed" vertical="center" wrapText="1"/>
    </xf>
    <xf numFmtId="0" fontId="0" fillId="3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 applyProtection="1">
      <alignment vertical="center" wrapText="1"/>
      <protection locked="0"/>
    </xf>
    <xf numFmtId="0" fontId="15" fillId="0" borderId="0" xfId="55" applyFont="1" applyFill="1"/>
    <xf numFmtId="0" fontId="0" fillId="0" borderId="0" xfId="55" applyFill="1"/>
    <xf numFmtId="0" fontId="16" fillId="0" borderId="0" xfId="55" applyFont="1" applyFill="1"/>
    <xf numFmtId="0" fontId="17" fillId="0" borderId="0" xfId="55" applyNumberFormat="1" applyFont="1" applyFill="1" applyAlignment="1" applyProtection="1">
      <alignment vertical="center"/>
    </xf>
    <xf numFmtId="0" fontId="2" fillId="0" borderId="0" xfId="55" applyNumberFormat="1" applyFont="1" applyFill="1" applyAlignment="1" applyProtection="1">
      <alignment horizontal="center" vertical="center"/>
    </xf>
    <xf numFmtId="0" fontId="3" fillId="0" borderId="0" xfId="55" applyNumberFormat="1" applyFont="1" applyFill="1" applyAlignment="1" applyProtection="1">
      <alignment horizontal="right" vertical="center"/>
    </xf>
    <xf numFmtId="0" fontId="2" fillId="0" borderId="1" xfId="55" applyNumberFormat="1" applyFont="1" applyFill="1" applyBorder="1" applyAlignment="1" applyProtection="1">
      <alignment horizontal="center" vertical="center"/>
    </xf>
    <xf numFmtId="0" fontId="15" fillId="0" borderId="5" xfId="55" applyNumberFormat="1" applyFont="1" applyFill="1" applyBorder="1" applyAlignment="1" applyProtection="1">
      <alignment horizontal="center" vertical="center"/>
    </xf>
    <xf numFmtId="0" fontId="15" fillId="0" borderId="2" xfId="55" applyNumberFormat="1" applyFont="1" applyFill="1" applyBorder="1" applyAlignment="1" applyProtection="1">
      <alignment horizontal="center" vertical="center" wrapText="1"/>
    </xf>
    <xf numFmtId="0" fontId="15" fillId="0" borderId="7" xfId="55" applyNumberFormat="1" applyFont="1" applyFill="1" applyBorder="1" applyAlignment="1" applyProtection="1">
      <alignment horizontal="center" vertical="center"/>
    </xf>
    <xf numFmtId="0" fontId="18" fillId="0" borderId="2" xfId="55" applyNumberFormat="1" applyFont="1" applyFill="1" applyBorder="1" applyAlignment="1" applyProtection="1">
      <alignment horizontal="center" vertical="center" wrapText="1"/>
    </xf>
    <xf numFmtId="49" fontId="3" fillId="10" borderId="2" xfId="0" applyNumberFormat="1" applyFont="1" applyFill="1" applyBorder="1" applyAlignment="1">
      <alignment horizontal="justify" vertical="center"/>
    </xf>
    <xf numFmtId="3" fontId="15" fillId="11" borderId="2" xfId="55" applyNumberFormat="1" applyFont="1" applyFill="1" applyBorder="1" applyAlignment="1" applyProtection="1">
      <alignment horizontal="right" vertical="center"/>
    </xf>
    <xf numFmtId="3" fontId="15" fillId="0" borderId="2" xfId="55" applyNumberFormat="1" applyFont="1" applyFill="1" applyBorder="1" applyAlignment="1" applyProtection="1">
      <alignment horizontal="right" vertical="center"/>
    </xf>
    <xf numFmtId="49" fontId="3" fillId="12" borderId="2" xfId="0" applyNumberFormat="1" applyFont="1" applyFill="1" applyBorder="1" applyAlignment="1">
      <alignment horizontal="justify" vertical="center"/>
    </xf>
    <xf numFmtId="49" fontId="19" fillId="11" borderId="2" xfId="0" applyNumberFormat="1" applyFont="1" applyFill="1" applyBorder="1" applyAlignment="1">
      <alignment horizontal="justify" vertical="center"/>
    </xf>
    <xf numFmtId="49" fontId="19" fillId="13" borderId="2" xfId="0" applyNumberFormat="1" applyFont="1" applyFill="1" applyBorder="1" applyAlignment="1">
      <alignment horizontal="justify" vertical="center"/>
    </xf>
    <xf numFmtId="0" fontId="15" fillId="0" borderId="2" xfId="55" applyFont="1" applyFill="1" applyBorder="1"/>
    <xf numFmtId="49" fontId="19" fillId="12" borderId="2" xfId="0" applyNumberFormat="1" applyFont="1" applyFill="1" applyBorder="1" applyAlignment="1">
      <alignment horizontal="justify" vertical="center"/>
    </xf>
    <xf numFmtId="49" fontId="19" fillId="9" borderId="2" xfId="0" applyNumberFormat="1" applyFont="1" applyFill="1" applyBorder="1" applyAlignment="1">
      <alignment horizontal="justify" vertical="center"/>
    </xf>
    <xf numFmtId="3" fontId="20" fillId="0" borderId="2" xfId="55" applyNumberFormat="1" applyFont="1" applyFill="1" applyBorder="1" applyAlignment="1" applyProtection="1">
      <alignment horizontal="right" vertical="center"/>
    </xf>
    <xf numFmtId="0" fontId="20" fillId="0" borderId="2" xfId="55" applyFont="1" applyFill="1" applyBorder="1"/>
    <xf numFmtId="0" fontId="18" fillId="0" borderId="5" xfId="55" applyNumberFormat="1" applyFont="1" applyFill="1" applyBorder="1" applyAlignment="1" applyProtection="1">
      <alignment horizontal="center" vertical="center" wrapText="1"/>
    </xf>
    <xf numFmtId="0" fontId="15" fillId="0" borderId="3" xfId="55" applyNumberFormat="1" applyFont="1" applyFill="1" applyBorder="1" applyAlignment="1" applyProtection="1">
      <alignment horizontal="center" vertical="center" wrapText="1"/>
    </xf>
    <xf numFmtId="0" fontId="15" fillId="0" borderId="9" xfId="55" applyNumberFormat="1" applyFont="1" applyFill="1" applyBorder="1" applyAlignment="1" applyProtection="1">
      <alignment horizontal="center" vertical="center" wrapText="1"/>
    </xf>
    <xf numFmtId="0" fontId="18" fillId="0" borderId="7" xfId="55" applyNumberFormat="1" applyFont="1" applyFill="1" applyBorder="1" applyAlignment="1" applyProtection="1">
      <alignment horizontal="center" vertical="center" wrapText="1"/>
    </xf>
    <xf numFmtId="0" fontId="18" fillId="0" borderId="2" xfId="55" applyNumberFormat="1" applyFont="1" applyFill="1" applyBorder="1" applyAlignment="1" applyProtection="1">
      <alignment horizontal="left" vertical="center" wrapText="1"/>
    </xf>
    <xf numFmtId="3" fontId="15" fillId="7" borderId="2" xfId="55" applyNumberFormat="1" applyFont="1" applyFill="1" applyBorder="1" applyAlignment="1" applyProtection="1">
      <alignment horizontal="right" vertical="center"/>
    </xf>
    <xf numFmtId="0" fontId="21" fillId="0" borderId="0" xfId="55" applyNumberFormat="1" applyFont="1" applyFill="1" applyAlignment="1" applyProtection="1">
      <alignment horizontal="right" vertical="center"/>
    </xf>
    <xf numFmtId="0" fontId="15" fillId="0" borderId="4" xfId="55" applyNumberFormat="1" applyFont="1" applyFill="1" applyBorder="1" applyAlignment="1" applyProtection="1">
      <alignment horizontal="center" vertical="center" wrapText="1"/>
    </xf>
    <xf numFmtId="0" fontId="0" fillId="0" borderId="0" xfId="55" applyFont="1" applyFill="1"/>
    <xf numFmtId="0" fontId="15" fillId="0" borderId="2" xfId="55" applyNumberFormat="1" applyFont="1" applyFill="1" applyBorder="1" applyAlignment="1" applyProtection="1">
      <alignment horizontal="centerContinuous" vertical="center" wrapText="1"/>
    </xf>
    <xf numFmtId="0" fontId="15" fillId="0" borderId="6" xfId="55" applyNumberFormat="1" applyFont="1" applyFill="1" applyBorder="1" applyAlignment="1" applyProtection="1">
      <alignment horizontal="center" vertical="center"/>
    </xf>
    <xf numFmtId="0" fontId="15" fillId="0" borderId="5" xfId="55" applyNumberFormat="1" applyFont="1" applyFill="1" applyBorder="1" applyAlignment="1" applyProtection="1">
      <alignment horizontal="center" vertical="center" wrapText="1"/>
    </xf>
    <xf numFmtId="0" fontId="3" fillId="0" borderId="2" xfId="55" applyNumberFormat="1" applyFont="1" applyFill="1" applyBorder="1" applyAlignment="1" applyProtection="1">
      <alignment horizontal="center" vertical="center" wrapText="1"/>
    </xf>
    <xf numFmtId="0" fontId="15" fillId="0" borderId="7" xfId="55" applyNumberFormat="1" applyFont="1" applyFill="1" applyBorder="1" applyAlignment="1" applyProtection="1">
      <alignment horizontal="center" vertical="center" wrapText="1"/>
    </xf>
    <xf numFmtId="0" fontId="20" fillId="0" borderId="2" xfId="55" applyNumberFormat="1" applyFont="1" applyFill="1" applyBorder="1" applyAlignment="1" applyProtection="1">
      <alignment horizontal="centerContinuous" vertical="center" wrapText="1"/>
    </xf>
    <xf numFmtId="0" fontId="3" fillId="0" borderId="5" xfId="55" applyNumberFormat="1" applyFont="1" applyFill="1" applyBorder="1" applyAlignment="1" applyProtection="1">
      <alignment horizontal="center" vertical="center" wrapText="1"/>
    </xf>
    <xf numFmtId="0" fontId="3" fillId="0" borderId="3" xfId="55" applyNumberFormat="1" applyFont="1" applyFill="1" applyBorder="1" applyAlignment="1" applyProtection="1">
      <alignment horizontal="center" vertical="center" wrapText="1"/>
    </xf>
    <xf numFmtId="0" fontId="3" fillId="0" borderId="7" xfId="55" applyNumberFormat="1" applyFont="1" applyFill="1" applyBorder="1" applyAlignment="1" applyProtection="1">
      <alignment horizontal="center" vertical="center" wrapText="1"/>
    </xf>
    <xf numFmtId="0" fontId="0" fillId="0" borderId="2" xfId="55" applyFill="1" applyBorder="1"/>
    <xf numFmtId="0" fontId="16" fillId="0" borderId="2" xfId="55" applyFont="1" applyFill="1" applyBorder="1"/>
    <xf numFmtId="0" fontId="3" fillId="0" borderId="2" xfId="55" applyFont="1" applyFill="1" applyBorder="1" applyAlignment="1">
      <alignment vertical="center"/>
    </xf>
    <xf numFmtId="3" fontId="15" fillId="14" borderId="2" xfId="55" applyNumberFormat="1" applyFont="1" applyFill="1" applyBorder="1" applyAlignment="1" applyProtection="1">
      <alignment horizontal="right" vertical="center"/>
    </xf>
    <xf numFmtId="3" fontId="3" fillId="0" borderId="2" xfId="55" applyNumberFormat="1" applyFont="1" applyFill="1" applyBorder="1" applyAlignment="1" applyProtection="1">
      <alignment horizontal="left" vertical="center"/>
    </xf>
    <xf numFmtId="0" fontId="0" fillId="2" borderId="0" xfId="0" applyFont="1" applyFill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15" fillId="2" borderId="0" xfId="55" applyFont="1" applyFill="1"/>
    <xf numFmtId="0" fontId="15" fillId="2" borderId="13" xfId="55" applyFont="1" applyFill="1" applyBorder="1"/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left" vertical="center"/>
      <protection locked="0"/>
    </xf>
    <xf numFmtId="177" fontId="5" fillId="0" borderId="3" xfId="0" applyNumberFormat="1" applyFont="1" applyFill="1" applyBorder="1" applyAlignment="1" applyProtection="1">
      <alignment horizontal="left" vertical="center"/>
      <protection locked="0"/>
    </xf>
    <xf numFmtId="0" fontId="0" fillId="8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left" vertical="center"/>
    </xf>
    <xf numFmtId="1" fontId="8" fillId="9" borderId="2" xfId="0" applyNumberFormat="1" applyFont="1" applyFill="1" applyBorder="1" applyAlignment="1" applyProtection="1">
      <alignment vertical="center"/>
      <protection locked="0"/>
    </xf>
    <xf numFmtId="1" fontId="5" fillId="0" borderId="2" xfId="0" applyNumberFormat="1" applyFont="1" applyFill="1" applyBorder="1" applyAlignment="1" applyProtection="1">
      <alignment horizontal="left" vertical="center"/>
      <protection locked="0"/>
    </xf>
    <xf numFmtId="1" fontId="5" fillId="15" borderId="2" xfId="0" applyNumberFormat="1" applyFont="1" applyFill="1" applyBorder="1" applyAlignment="1" applyProtection="1">
      <alignment horizontal="left" vertical="center"/>
      <protection locked="0"/>
    </xf>
    <xf numFmtId="1" fontId="5" fillId="4" borderId="2" xfId="0" applyNumberFormat="1" applyFont="1" applyFill="1" applyBorder="1" applyAlignment="1" applyProtection="1">
      <alignment horizontal="left" vertical="center"/>
      <protection locked="0"/>
    </xf>
    <xf numFmtId="1" fontId="5" fillId="4" borderId="2" xfId="0" applyNumberFormat="1" applyFont="1" applyFill="1" applyBorder="1" applyAlignment="1" applyProtection="1">
      <alignment vertical="center"/>
      <protection locked="0"/>
    </xf>
    <xf numFmtId="0" fontId="5" fillId="0" borderId="2" xfId="0" applyNumberFormat="1" applyFont="1" applyFill="1" applyBorder="1" applyAlignment="1" applyProtection="1">
      <alignment vertical="center"/>
      <protection locked="0"/>
    </xf>
    <xf numFmtId="3" fontId="5" fillId="4" borderId="2" xfId="0" applyNumberFormat="1" applyFont="1" applyFill="1" applyBorder="1" applyAlignment="1" applyProtection="1">
      <alignment vertical="center"/>
    </xf>
    <xf numFmtId="1" fontId="5" fillId="6" borderId="2" xfId="0" applyNumberFormat="1" applyFont="1" applyFill="1" applyBorder="1" applyAlignment="1" applyProtection="1">
      <alignment vertical="center"/>
      <protection locked="0"/>
    </xf>
    <xf numFmtId="3" fontId="5" fillId="6" borderId="2" xfId="0" applyNumberFormat="1" applyFont="1" applyFill="1" applyBorder="1" applyAlignment="1" applyProtection="1">
      <alignment vertical="center"/>
    </xf>
    <xf numFmtId="1" fontId="5" fillId="6" borderId="2" xfId="0" applyNumberFormat="1" applyFont="1" applyFill="1" applyBorder="1" applyAlignment="1" applyProtection="1">
      <alignment horizontal="left" vertical="center"/>
      <protection locked="0"/>
    </xf>
    <xf numFmtId="1" fontId="8" fillId="7" borderId="2" xfId="0" applyNumberFormat="1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" fontId="5" fillId="5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 applyProtection="1">
      <alignment horizontal="left" vertical="center"/>
      <protection locked="0"/>
    </xf>
    <xf numFmtId="177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6" borderId="2" xfId="0" applyNumberFormat="1" applyFont="1" applyFill="1" applyBorder="1" applyAlignment="1" applyProtection="1">
      <alignment vertical="center"/>
      <protection locked="0"/>
    </xf>
    <xf numFmtId="0" fontId="13" fillId="6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distributed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10" fontId="5" fillId="9" borderId="2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0" fillId="3" borderId="0" xfId="0" applyFont="1" applyFill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showGridLines="0" showZeros="0" workbookViewId="0">
      <selection activeCell="A3" sqref="A3"/>
    </sheetView>
  </sheetViews>
  <sheetFormatPr defaultColWidth="9" defaultRowHeight="14.25" outlineLevelRow="5" outlineLevelCol="1"/>
  <cols>
    <col min="1" max="1" width="148.375" style="265" customWidth="1"/>
    <col min="2" max="2" width="9" style="265" hidden="1" customWidth="1"/>
    <col min="3" max="16384" width="9" style="265"/>
  </cols>
  <sheetData>
    <row r="1" ht="36.75" customHeight="1" spans="1:2">
      <c r="A1" s="268" t="s">
        <v>0</v>
      </c>
      <c r="B1" s="265" t="s">
        <v>1</v>
      </c>
    </row>
    <row r="2" ht="52.5" customHeight="1" spans="1:2">
      <c r="A2" s="269"/>
      <c r="B2" s="265" t="s">
        <v>2</v>
      </c>
    </row>
    <row r="3" ht="178.5" customHeight="1" spans="1:2">
      <c r="A3" s="270" t="s">
        <v>3</v>
      </c>
      <c r="B3" s="265" t="s">
        <v>4</v>
      </c>
    </row>
    <row r="4" ht="51.75" customHeight="1" spans="1:2">
      <c r="A4" s="270" t="s">
        <v>0</v>
      </c>
      <c r="B4" s="265" t="s">
        <v>5</v>
      </c>
    </row>
    <row r="5" ht="33" customHeight="1" spans="1:2">
      <c r="A5" s="271"/>
      <c r="B5" s="265" t="s">
        <v>6</v>
      </c>
    </row>
    <row r="6" ht="42" customHeight="1" spans="1:2">
      <c r="A6" s="271"/>
      <c r="B6" s="265" t="s">
        <v>7</v>
      </c>
    </row>
  </sheetData>
  <printOptions horizontalCentered="1"/>
  <pageMargins left="0.75" right="0.75" top="0.979166666666667" bottom="0.979166666666667" header="0.509027777777778" footer="0.509027777777778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</sheetPr>
  <dimension ref="A1:W136"/>
  <sheetViews>
    <sheetView showGridLines="0" showZeros="0" workbookViewId="0">
      <pane xSplit="1" ySplit="6" topLeftCell="B121" activePane="bottomRight" state="frozen"/>
      <selection/>
      <selection pane="topRight"/>
      <selection pane="bottomLeft"/>
      <selection pane="bottomRight" activeCell="U130" sqref="U130"/>
    </sheetView>
  </sheetViews>
  <sheetFormatPr defaultColWidth="5.75" defaultRowHeight="14.25"/>
  <cols>
    <col min="1" max="1" width="18.5" style="165" customWidth="1"/>
    <col min="2" max="2" width="6.75" style="165" customWidth="1"/>
    <col min="3" max="5" width="5.625" style="165" customWidth="1"/>
    <col min="6" max="6" width="7.125" style="165" customWidth="1"/>
    <col min="7" max="7" width="5.625" style="165" customWidth="1"/>
    <col min="8" max="8" width="8.375" style="165" customWidth="1"/>
    <col min="9" max="9" width="5.625" style="165" customWidth="1"/>
    <col min="10" max="10" width="7.5" style="166" customWidth="1"/>
    <col min="11" max="11" width="5.625" style="165" customWidth="1"/>
    <col min="12" max="13" width="5.625" style="166" customWidth="1"/>
    <col min="14" max="14" width="8.125" style="166" customWidth="1"/>
    <col min="15" max="18" width="5.625" style="165" customWidth="1"/>
    <col min="19" max="22" width="5.625" style="166" customWidth="1"/>
    <col min="23" max="23" width="5.625" style="165" customWidth="1"/>
    <col min="24" max="16384" width="5.75" style="165"/>
  </cols>
  <sheetData>
    <row r="1" spans="1:1">
      <c r="A1" s="126" t="s">
        <v>1385</v>
      </c>
    </row>
    <row r="2" ht="33.95" customHeight="1" spans="1:23">
      <c r="A2" s="97" t="s">
        <v>1386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ht="17.1" customHeight="1" spans="1:23">
      <c r="A3" s="169"/>
      <c r="B3" s="169"/>
      <c r="C3" s="169"/>
      <c r="D3" s="169"/>
      <c r="E3" s="169"/>
      <c r="F3" s="169"/>
      <c r="G3" s="169"/>
      <c r="H3" s="169"/>
      <c r="I3" s="169"/>
      <c r="J3" s="192"/>
      <c r="K3" s="169"/>
      <c r="L3" s="192"/>
      <c r="M3" s="192"/>
      <c r="N3" s="192"/>
      <c r="O3" s="169"/>
      <c r="P3" s="169"/>
      <c r="Q3" s="169"/>
      <c r="R3" s="169"/>
      <c r="S3" s="192"/>
      <c r="T3" s="192"/>
      <c r="U3" s="192"/>
      <c r="V3" s="192"/>
      <c r="W3" s="169" t="s">
        <v>26</v>
      </c>
    </row>
    <row r="4" ht="31.5" customHeight="1" spans="1:23">
      <c r="A4" s="171" t="s">
        <v>1188</v>
      </c>
      <c r="B4" s="186" t="s">
        <v>1387</v>
      </c>
      <c r="C4" s="187" t="s">
        <v>1388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93"/>
    </row>
    <row r="5" ht="72.75" customHeight="1" spans="1:23">
      <c r="A5" s="173"/>
      <c r="B5" s="189"/>
      <c r="C5" s="190" t="s">
        <v>1389</v>
      </c>
      <c r="D5" s="172" t="s">
        <v>1390</v>
      </c>
      <c r="E5" s="172" t="s">
        <v>1391</v>
      </c>
      <c r="F5" s="172" t="s">
        <v>1392</v>
      </c>
      <c r="G5" s="172" t="s">
        <v>1393</v>
      </c>
      <c r="H5" s="172" t="s">
        <v>1394</v>
      </c>
      <c r="I5" s="172" t="s">
        <v>1395</v>
      </c>
      <c r="J5" s="172" t="s">
        <v>1396</v>
      </c>
      <c r="K5" s="172" t="s">
        <v>1397</v>
      </c>
      <c r="L5" s="172" t="s">
        <v>1398</v>
      </c>
      <c r="M5" s="172" t="s">
        <v>1399</v>
      </c>
      <c r="N5" s="172" t="s">
        <v>1400</v>
      </c>
      <c r="O5" s="172" t="s">
        <v>1401</v>
      </c>
      <c r="P5" s="172" t="s">
        <v>1402</v>
      </c>
      <c r="Q5" s="172" t="s">
        <v>1403</v>
      </c>
      <c r="R5" s="172" t="s">
        <v>1404</v>
      </c>
      <c r="S5" s="172" t="s">
        <v>1405</v>
      </c>
      <c r="T5" s="172" t="s">
        <v>1406</v>
      </c>
      <c r="U5" s="172" t="s">
        <v>1407</v>
      </c>
      <c r="V5" s="172" t="s">
        <v>1408</v>
      </c>
      <c r="W5" s="172" t="s">
        <v>1409</v>
      </c>
    </row>
    <row r="6" s="164" customFormat="1" ht="17.25" customHeight="1" spans="1:23">
      <c r="A6" s="175" t="s">
        <v>1219</v>
      </c>
      <c r="B6" s="191">
        <f ca="1">SUM(C6,'表七(2)'!B6)</f>
        <v>0</v>
      </c>
      <c r="C6" s="176">
        <f>SUM(D6:W6)</f>
        <v>0</v>
      </c>
      <c r="D6" s="177"/>
      <c r="E6" s="177"/>
      <c r="F6" s="177"/>
      <c r="G6" s="177"/>
      <c r="H6" s="177"/>
      <c r="I6" s="177"/>
      <c r="J6" s="184"/>
      <c r="K6" s="177"/>
      <c r="L6" s="184"/>
      <c r="M6" s="184"/>
      <c r="N6" s="184"/>
      <c r="O6" s="177"/>
      <c r="P6" s="177"/>
      <c r="Q6" s="177"/>
      <c r="R6" s="177"/>
      <c r="S6" s="184"/>
      <c r="T6" s="184"/>
      <c r="U6" s="184"/>
      <c r="V6" s="184"/>
      <c r="W6" s="177"/>
    </row>
    <row r="7" s="164" customFormat="1" ht="17.25" customHeight="1" spans="1:23">
      <c r="A7" s="178" t="s">
        <v>1381</v>
      </c>
      <c r="B7" s="191">
        <f ca="1">SUM(C7,'表七(2)'!B7)</f>
        <v>0</v>
      </c>
      <c r="C7" s="176">
        <f t="shared" ref="C7:C70" si="0">SUM(D7:W7)</f>
        <v>0</v>
      </c>
      <c r="D7" s="177"/>
      <c r="E7" s="177"/>
      <c r="F7" s="177"/>
      <c r="G7" s="177"/>
      <c r="H7" s="177"/>
      <c r="I7" s="177"/>
      <c r="J7" s="184"/>
      <c r="K7" s="177"/>
      <c r="L7" s="184"/>
      <c r="M7" s="184"/>
      <c r="N7" s="184"/>
      <c r="O7" s="177"/>
      <c r="P7" s="177"/>
      <c r="Q7" s="177"/>
      <c r="R7" s="177"/>
      <c r="S7" s="184"/>
      <c r="T7" s="184"/>
      <c r="U7" s="184"/>
      <c r="V7" s="184"/>
      <c r="W7" s="177"/>
    </row>
    <row r="8" s="164" customFormat="1" ht="17.25" customHeight="1" spans="1:23">
      <c r="A8" s="179" t="s">
        <v>1382</v>
      </c>
      <c r="B8" s="191">
        <f ca="1">SUM(C8,'表七(2)'!B8)</f>
        <v>0</v>
      </c>
      <c r="C8" s="176">
        <f t="shared" si="0"/>
        <v>0</v>
      </c>
      <c r="D8" s="177"/>
      <c r="E8" s="177"/>
      <c r="F8" s="177"/>
      <c r="G8" s="177"/>
      <c r="H8" s="177"/>
      <c r="I8" s="177"/>
      <c r="J8" s="184"/>
      <c r="K8" s="177"/>
      <c r="L8" s="184"/>
      <c r="M8" s="184"/>
      <c r="N8" s="184"/>
      <c r="O8" s="177"/>
      <c r="P8" s="177"/>
      <c r="Q8" s="177"/>
      <c r="R8" s="177"/>
      <c r="S8" s="184"/>
      <c r="T8" s="184"/>
      <c r="U8" s="184"/>
      <c r="V8" s="184"/>
      <c r="W8" s="177"/>
    </row>
    <row r="9" s="164" customFormat="1" ht="17.25" customHeight="1" spans="1:23">
      <c r="A9" s="180" t="s">
        <v>1383</v>
      </c>
      <c r="B9" s="191">
        <f ca="1">SUM(C9,'表七(2)'!B9)</f>
        <v>0</v>
      </c>
      <c r="C9" s="176">
        <f t="shared" si="0"/>
        <v>0</v>
      </c>
      <c r="D9" s="181"/>
      <c r="E9" s="181"/>
      <c r="F9" s="181"/>
      <c r="G9" s="181"/>
      <c r="H9" s="181"/>
      <c r="I9" s="181"/>
      <c r="J9" s="185"/>
      <c r="K9" s="181"/>
      <c r="L9" s="185"/>
      <c r="M9" s="185"/>
      <c r="N9" s="185"/>
      <c r="O9" s="181"/>
      <c r="P9" s="181"/>
      <c r="Q9" s="181"/>
      <c r="R9" s="181"/>
      <c r="S9" s="185"/>
      <c r="T9" s="185"/>
      <c r="U9" s="185"/>
      <c r="V9" s="185"/>
      <c r="W9" s="181"/>
    </row>
    <row r="10" s="164" customFormat="1" ht="17.25" customHeight="1" spans="1:23">
      <c r="A10" s="182" t="s">
        <v>1384</v>
      </c>
      <c r="B10" s="191">
        <f ca="1">SUM(C10,'表七(2)'!B10)</f>
        <v>0</v>
      </c>
      <c r="C10" s="176">
        <f t="shared" si="0"/>
        <v>0</v>
      </c>
      <c r="D10" s="181"/>
      <c r="E10" s="181"/>
      <c r="F10" s="181"/>
      <c r="G10" s="181"/>
      <c r="H10" s="181"/>
      <c r="I10" s="181"/>
      <c r="J10" s="185"/>
      <c r="K10" s="181"/>
      <c r="L10" s="185"/>
      <c r="M10" s="185"/>
      <c r="N10" s="185"/>
      <c r="O10" s="181"/>
      <c r="P10" s="181"/>
      <c r="Q10" s="181"/>
      <c r="R10" s="181"/>
      <c r="S10" s="185"/>
      <c r="T10" s="185"/>
      <c r="U10" s="185"/>
      <c r="V10" s="185"/>
      <c r="W10" s="181"/>
    </row>
    <row r="11" s="164" customFormat="1" ht="17.25" customHeight="1" spans="1:23">
      <c r="A11" s="183" t="s">
        <v>1234</v>
      </c>
      <c r="B11" s="191">
        <f ca="1">SUM(C11,'表七(2)'!B11)</f>
        <v>0</v>
      </c>
      <c r="C11" s="176">
        <f t="shared" si="0"/>
        <v>0</v>
      </c>
      <c r="D11" s="181"/>
      <c r="E11" s="181"/>
      <c r="F11" s="181"/>
      <c r="G11" s="181"/>
      <c r="H11" s="181"/>
      <c r="I11" s="181"/>
      <c r="J11" s="185"/>
      <c r="K11" s="181"/>
      <c r="L11" s="185"/>
      <c r="M11" s="185"/>
      <c r="N11" s="185"/>
      <c r="O11" s="181"/>
      <c r="P11" s="181"/>
      <c r="Q11" s="181"/>
      <c r="R11" s="181"/>
      <c r="S11" s="185"/>
      <c r="T11" s="185"/>
      <c r="U11" s="185"/>
      <c r="V11" s="185"/>
      <c r="W11" s="181"/>
    </row>
    <row r="12" s="164" customFormat="1" ht="17.25" customHeight="1" spans="1:23">
      <c r="A12" s="182" t="s">
        <v>1224</v>
      </c>
      <c r="B12" s="191">
        <f ca="1">SUM(C12,'表七(2)'!B12)</f>
        <v>0</v>
      </c>
      <c r="C12" s="176">
        <f t="shared" si="0"/>
        <v>0</v>
      </c>
      <c r="D12" s="181"/>
      <c r="E12" s="181"/>
      <c r="F12" s="181"/>
      <c r="G12" s="181"/>
      <c r="H12" s="181"/>
      <c r="I12" s="181"/>
      <c r="J12" s="185"/>
      <c r="K12" s="181"/>
      <c r="L12" s="185"/>
      <c r="M12" s="185"/>
      <c r="N12" s="185"/>
      <c r="O12" s="181"/>
      <c r="P12" s="181"/>
      <c r="Q12" s="181"/>
      <c r="R12" s="181"/>
      <c r="S12" s="185"/>
      <c r="T12" s="185"/>
      <c r="U12" s="185"/>
      <c r="V12" s="185"/>
      <c r="W12" s="181"/>
    </row>
    <row r="13" s="164" customFormat="1" ht="17.25" customHeight="1" spans="1:23">
      <c r="A13" s="182" t="s">
        <v>1225</v>
      </c>
      <c r="B13" s="191">
        <f ca="1">SUM(C13,'表七(2)'!B13)</f>
        <v>0</v>
      </c>
      <c r="C13" s="176">
        <f t="shared" si="0"/>
        <v>0</v>
      </c>
      <c r="D13" s="181"/>
      <c r="E13" s="181"/>
      <c r="F13" s="181"/>
      <c r="G13" s="181"/>
      <c r="H13" s="181"/>
      <c r="I13" s="181"/>
      <c r="J13" s="185"/>
      <c r="K13" s="181"/>
      <c r="L13" s="185"/>
      <c r="M13" s="185"/>
      <c r="N13" s="185"/>
      <c r="O13" s="181"/>
      <c r="P13" s="181"/>
      <c r="Q13" s="181"/>
      <c r="R13" s="181"/>
      <c r="S13" s="185"/>
      <c r="T13" s="185"/>
      <c r="U13" s="185"/>
      <c r="V13" s="185"/>
      <c r="W13" s="181"/>
    </row>
    <row r="14" s="164" customFormat="1" ht="17.25" customHeight="1" spans="1:23">
      <c r="A14" s="182" t="s">
        <v>1226</v>
      </c>
      <c r="B14" s="191">
        <f ca="1">SUM(C14,'表七(2)'!B14)</f>
        <v>0</v>
      </c>
      <c r="C14" s="176">
        <f t="shared" si="0"/>
        <v>0</v>
      </c>
      <c r="D14" s="181"/>
      <c r="E14" s="181"/>
      <c r="F14" s="181"/>
      <c r="G14" s="181"/>
      <c r="H14" s="181"/>
      <c r="I14" s="181"/>
      <c r="J14" s="185"/>
      <c r="K14" s="181"/>
      <c r="L14" s="185"/>
      <c r="M14" s="185"/>
      <c r="N14" s="185"/>
      <c r="O14" s="181"/>
      <c r="P14" s="181"/>
      <c r="Q14" s="181"/>
      <c r="R14" s="181"/>
      <c r="S14" s="185"/>
      <c r="T14" s="185"/>
      <c r="U14" s="185"/>
      <c r="V14" s="185"/>
      <c r="W14" s="181"/>
    </row>
    <row r="15" s="164" customFormat="1" ht="17.25" customHeight="1" spans="1:23">
      <c r="A15" s="182" t="s">
        <v>1227</v>
      </c>
      <c r="B15" s="191">
        <f ca="1">SUM(C15,'表七(2)'!B15)</f>
        <v>0</v>
      </c>
      <c r="C15" s="176">
        <f t="shared" si="0"/>
        <v>0</v>
      </c>
      <c r="D15" s="181"/>
      <c r="E15" s="181"/>
      <c r="F15" s="181"/>
      <c r="G15" s="181"/>
      <c r="H15" s="181"/>
      <c r="I15" s="181"/>
      <c r="J15" s="185"/>
      <c r="K15" s="181"/>
      <c r="L15" s="185"/>
      <c r="M15" s="185"/>
      <c r="N15" s="185"/>
      <c r="O15" s="181"/>
      <c r="P15" s="181"/>
      <c r="Q15" s="181"/>
      <c r="R15" s="181"/>
      <c r="S15" s="185"/>
      <c r="T15" s="185"/>
      <c r="U15" s="185"/>
      <c r="V15" s="185"/>
      <c r="W15" s="181"/>
    </row>
    <row r="16" s="164" customFormat="1" ht="17.25" customHeight="1" spans="1:23">
      <c r="A16" s="182" t="s">
        <v>1228</v>
      </c>
      <c r="B16" s="191">
        <f ca="1">SUM(C16,'表七(2)'!B16)</f>
        <v>0</v>
      </c>
      <c r="C16" s="176">
        <f t="shared" si="0"/>
        <v>0</v>
      </c>
      <c r="D16" s="181"/>
      <c r="E16" s="181"/>
      <c r="F16" s="181"/>
      <c r="G16" s="181"/>
      <c r="H16" s="181"/>
      <c r="I16" s="181"/>
      <c r="J16" s="185"/>
      <c r="K16" s="181"/>
      <c r="L16" s="185"/>
      <c r="M16" s="185"/>
      <c r="N16" s="185"/>
      <c r="O16" s="181"/>
      <c r="P16" s="181"/>
      <c r="Q16" s="181"/>
      <c r="R16" s="181"/>
      <c r="S16" s="185"/>
      <c r="T16" s="185"/>
      <c r="U16" s="185"/>
      <c r="V16" s="185"/>
      <c r="W16" s="181"/>
    </row>
    <row r="17" s="164" customFormat="1" ht="17.25" customHeight="1" spans="1:23">
      <c r="A17" s="182" t="s">
        <v>1229</v>
      </c>
      <c r="B17" s="191">
        <f ca="1">SUM(C17,'表七(2)'!B17)</f>
        <v>0</v>
      </c>
      <c r="C17" s="176">
        <f t="shared" si="0"/>
        <v>0</v>
      </c>
      <c r="D17" s="181"/>
      <c r="E17" s="181"/>
      <c r="F17" s="181"/>
      <c r="G17" s="181"/>
      <c r="H17" s="181"/>
      <c r="I17" s="181"/>
      <c r="J17" s="185"/>
      <c r="K17" s="181"/>
      <c r="L17" s="185"/>
      <c r="M17" s="185"/>
      <c r="N17" s="185"/>
      <c r="O17" s="181"/>
      <c r="P17" s="181"/>
      <c r="Q17" s="181"/>
      <c r="R17" s="181"/>
      <c r="S17" s="185"/>
      <c r="T17" s="185"/>
      <c r="U17" s="185"/>
      <c r="V17" s="185"/>
      <c r="W17" s="181"/>
    </row>
    <row r="18" s="164" customFormat="1" ht="17.25" customHeight="1" spans="1:23">
      <c r="A18" s="182" t="s">
        <v>1230</v>
      </c>
      <c r="B18" s="191" t="e">
        <f ca="1">SUM(C18,'表七(2)'!#REF!)</f>
        <v>#REF!</v>
      </c>
      <c r="C18" s="176">
        <f t="shared" si="0"/>
        <v>0</v>
      </c>
      <c r="D18" s="181"/>
      <c r="E18" s="181"/>
      <c r="F18" s="181"/>
      <c r="G18" s="181"/>
      <c r="H18" s="181"/>
      <c r="I18" s="181"/>
      <c r="J18" s="185"/>
      <c r="K18" s="181"/>
      <c r="L18" s="185"/>
      <c r="M18" s="185"/>
      <c r="N18" s="185"/>
      <c r="O18" s="181"/>
      <c r="P18" s="181"/>
      <c r="Q18" s="181"/>
      <c r="R18" s="181"/>
      <c r="S18" s="185"/>
      <c r="T18" s="185"/>
      <c r="U18" s="185"/>
      <c r="V18" s="185"/>
      <c r="W18" s="181"/>
    </row>
    <row r="19" s="164" customFormat="1" ht="17.25" customHeight="1" spans="1:23">
      <c r="A19" s="182" t="s">
        <v>1231</v>
      </c>
      <c r="B19" s="191" t="e">
        <f ca="1">SUM(C19,'表七(2)'!#REF!)</f>
        <v>#REF!</v>
      </c>
      <c r="C19" s="176">
        <f t="shared" si="0"/>
        <v>0</v>
      </c>
      <c r="D19" s="181"/>
      <c r="E19" s="181"/>
      <c r="F19" s="181"/>
      <c r="G19" s="181"/>
      <c r="H19" s="181"/>
      <c r="I19" s="181"/>
      <c r="J19" s="185"/>
      <c r="K19" s="181"/>
      <c r="L19" s="185"/>
      <c r="M19" s="185"/>
      <c r="N19" s="185"/>
      <c r="O19" s="181"/>
      <c r="P19" s="181"/>
      <c r="Q19" s="181"/>
      <c r="R19" s="181"/>
      <c r="S19" s="185"/>
      <c r="T19" s="185"/>
      <c r="U19" s="185"/>
      <c r="V19" s="185"/>
      <c r="W19" s="181"/>
    </row>
    <row r="20" s="164" customFormat="1" ht="17.25" customHeight="1" spans="1:23">
      <c r="A20" s="180" t="s">
        <v>1232</v>
      </c>
      <c r="B20" s="191" t="e">
        <f ca="1">SUM(C20,'表七(2)'!#REF!)</f>
        <v>#REF!</v>
      </c>
      <c r="C20" s="176">
        <f t="shared" si="0"/>
        <v>0</v>
      </c>
      <c r="D20" s="181"/>
      <c r="E20" s="181"/>
      <c r="F20" s="181"/>
      <c r="G20" s="181"/>
      <c r="H20" s="181"/>
      <c r="I20" s="181"/>
      <c r="J20" s="185"/>
      <c r="K20" s="181"/>
      <c r="L20" s="185"/>
      <c r="M20" s="185"/>
      <c r="N20" s="185"/>
      <c r="O20" s="181"/>
      <c r="P20" s="181"/>
      <c r="Q20" s="181"/>
      <c r="R20" s="181"/>
      <c r="S20" s="185"/>
      <c r="T20" s="185"/>
      <c r="U20" s="185"/>
      <c r="V20" s="185"/>
      <c r="W20" s="181"/>
    </row>
    <row r="21" s="164" customFormat="1" ht="17.25" customHeight="1" spans="1:23">
      <c r="A21" s="182" t="s">
        <v>1233</v>
      </c>
      <c r="B21" s="191" t="e">
        <f ca="1">SUM(C21,'表七(2)'!#REF!)</f>
        <v>#REF!</v>
      </c>
      <c r="C21" s="176">
        <f t="shared" si="0"/>
        <v>0</v>
      </c>
      <c r="D21" s="181"/>
      <c r="E21" s="181"/>
      <c r="F21" s="181"/>
      <c r="G21" s="181"/>
      <c r="H21" s="181"/>
      <c r="I21" s="181"/>
      <c r="J21" s="185"/>
      <c r="K21" s="181"/>
      <c r="L21" s="185"/>
      <c r="M21" s="185"/>
      <c r="N21" s="185"/>
      <c r="O21" s="181"/>
      <c r="P21" s="181"/>
      <c r="Q21" s="181"/>
      <c r="R21" s="181"/>
      <c r="S21" s="185"/>
      <c r="T21" s="185"/>
      <c r="U21" s="185"/>
      <c r="V21" s="185"/>
      <c r="W21" s="181"/>
    </row>
    <row r="22" s="164" customFormat="1" ht="17.25" customHeight="1" spans="1:23">
      <c r="A22" s="183" t="s">
        <v>1234</v>
      </c>
      <c r="B22" s="191" t="e">
        <f ca="1">SUM(C22,'表七(2)'!#REF!)</f>
        <v>#REF!</v>
      </c>
      <c r="C22" s="176">
        <f t="shared" si="0"/>
        <v>0</v>
      </c>
      <c r="D22" s="181"/>
      <c r="E22" s="181"/>
      <c r="F22" s="181"/>
      <c r="G22" s="181"/>
      <c r="H22" s="181"/>
      <c r="I22" s="181"/>
      <c r="J22" s="185"/>
      <c r="K22" s="181"/>
      <c r="L22" s="185"/>
      <c r="M22" s="185"/>
      <c r="N22" s="185"/>
      <c r="O22" s="181"/>
      <c r="P22" s="181"/>
      <c r="Q22" s="181"/>
      <c r="R22" s="181"/>
      <c r="S22" s="185"/>
      <c r="T22" s="185"/>
      <c r="U22" s="185"/>
      <c r="V22" s="185"/>
      <c r="W22" s="181"/>
    </row>
    <row r="23" s="164" customFormat="1" ht="17.25" customHeight="1" spans="1:23">
      <c r="A23" s="180" t="s">
        <v>1235</v>
      </c>
      <c r="B23" s="191" t="e">
        <f ca="1">SUM(C23,'表七(2)'!#REF!)</f>
        <v>#REF!</v>
      </c>
      <c r="C23" s="176">
        <f t="shared" si="0"/>
        <v>0</v>
      </c>
      <c r="D23" s="181"/>
      <c r="E23" s="181"/>
      <c r="F23" s="181"/>
      <c r="G23" s="181"/>
      <c r="H23" s="181"/>
      <c r="I23" s="181"/>
      <c r="J23" s="185"/>
      <c r="K23" s="181"/>
      <c r="L23" s="185"/>
      <c r="M23" s="185"/>
      <c r="N23" s="185"/>
      <c r="O23" s="181"/>
      <c r="P23" s="181"/>
      <c r="Q23" s="181"/>
      <c r="R23" s="181"/>
      <c r="S23" s="185"/>
      <c r="T23" s="185"/>
      <c r="U23" s="185"/>
      <c r="V23" s="185"/>
      <c r="W23" s="181"/>
    </row>
    <row r="24" s="164" customFormat="1" ht="17.25" customHeight="1" spans="1:23">
      <c r="A24" s="182" t="s">
        <v>1236</v>
      </c>
      <c r="B24" s="191" t="e">
        <f ca="1">SUM(C24,'表七(2)'!#REF!)</f>
        <v>#REF!</v>
      </c>
      <c r="C24" s="176">
        <f t="shared" si="0"/>
        <v>0</v>
      </c>
      <c r="D24" s="181"/>
      <c r="E24" s="181"/>
      <c r="F24" s="181"/>
      <c r="G24" s="181"/>
      <c r="H24" s="181"/>
      <c r="I24" s="181"/>
      <c r="J24" s="185"/>
      <c r="K24" s="181"/>
      <c r="L24" s="185"/>
      <c r="M24" s="185"/>
      <c r="N24" s="185"/>
      <c r="O24" s="181"/>
      <c r="P24" s="181"/>
      <c r="Q24" s="181"/>
      <c r="R24" s="181"/>
      <c r="S24" s="185"/>
      <c r="T24" s="185"/>
      <c r="U24" s="185"/>
      <c r="V24" s="185"/>
      <c r="W24" s="181"/>
    </row>
    <row r="25" s="164" customFormat="1" ht="17.25" customHeight="1" spans="1:23">
      <c r="A25" s="183" t="s">
        <v>1234</v>
      </c>
      <c r="B25" s="191" t="e">
        <f ca="1">SUM(C25,'表七(2)'!#REF!)</f>
        <v>#REF!</v>
      </c>
      <c r="C25" s="176">
        <f t="shared" si="0"/>
        <v>0</v>
      </c>
      <c r="D25" s="181"/>
      <c r="E25" s="181"/>
      <c r="F25" s="181"/>
      <c r="G25" s="181"/>
      <c r="H25" s="181"/>
      <c r="I25" s="181"/>
      <c r="J25" s="185"/>
      <c r="K25" s="181"/>
      <c r="L25" s="185"/>
      <c r="M25" s="185"/>
      <c r="N25" s="185"/>
      <c r="O25" s="181"/>
      <c r="P25" s="181"/>
      <c r="Q25" s="181"/>
      <c r="R25" s="181"/>
      <c r="S25" s="185"/>
      <c r="T25" s="185"/>
      <c r="U25" s="185"/>
      <c r="V25" s="185"/>
      <c r="W25" s="181"/>
    </row>
    <row r="26" s="164" customFormat="1" ht="17.25" customHeight="1" spans="1:23">
      <c r="A26" s="182" t="s">
        <v>1237</v>
      </c>
      <c r="B26" s="191" t="e">
        <f ca="1">SUM(C26,'表七(2)'!#REF!)</f>
        <v>#REF!</v>
      </c>
      <c r="C26" s="176">
        <f t="shared" si="0"/>
        <v>0</v>
      </c>
      <c r="D26" s="181"/>
      <c r="E26" s="181"/>
      <c r="F26" s="181"/>
      <c r="G26" s="181"/>
      <c r="H26" s="181"/>
      <c r="I26" s="181"/>
      <c r="J26" s="185"/>
      <c r="K26" s="181"/>
      <c r="L26" s="185"/>
      <c r="M26" s="185"/>
      <c r="N26" s="185"/>
      <c r="O26" s="181"/>
      <c r="P26" s="181"/>
      <c r="Q26" s="181"/>
      <c r="R26" s="181"/>
      <c r="S26" s="185"/>
      <c r="T26" s="185"/>
      <c r="U26" s="185"/>
      <c r="V26" s="185"/>
      <c r="W26" s="181"/>
    </row>
    <row r="27" s="164" customFormat="1" ht="17.25" customHeight="1" spans="1:23">
      <c r="A27" s="182" t="s">
        <v>1238</v>
      </c>
      <c r="B27" s="191" t="e">
        <f ca="1">SUM(C27,'表七(2)'!#REF!)</f>
        <v>#REF!</v>
      </c>
      <c r="C27" s="176">
        <f t="shared" si="0"/>
        <v>0</v>
      </c>
      <c r="D27" s="181"/>
      <c r="E27" s="181"/>
      <c r="F27" s="181"/>
      <c r="G27" s="181"/>
      <c r="H27" s="181"/>
      <c r="I27" s="181"/>
      <c r="J27" s="185"/>
      <c r="K27" s="181"/>
      <c r="L27" s="185"/>
      <c r="M27" s="185"/>
      <c r="N27" s="185"/>
      <c r="O27" s="181"/>
      <c r="P27" s="181"/>
      <c r="Q27" s="181"/>
      <c r="R27" s="181"/>
      <c r="S27" s="185"/>
      <c r="T27" s="185"/>
      <c r="U27" s="185"/>
      <c r="V27" s="185"/>
      <c r="W27" s="181"/>
    </row>
    <row r="28" s="164" customFormat="1" ht="17.25" customHeight="1" spans="1:23">
      <c r="A28" s="180" t="s">
        <v>1239</v>
      </c>
      <c r="B28" s="191" t="e">
        <f ca="1">SUM(C28,'表七(2)'!#REF!)</f>
        <v>#REF!</v>
      </c>
      <c r="C28" s="176">
        <f t="shared" si="0"/>
        <v>0</v>
      </c>
      <c r="D28" s="181"/>
      <c r="E28" s="181"/>
      <c r="F28" s="181"/>
      <c r="G28" s="181"/>
      <c r="H28" s="181"/>
      <c r="I28" s="181"/>
      <c r="J28" s="185"/>
      <c r="K28" s="181"/>
      <c r="L28" s="185"/>
      <c r="M28" s="185"/>
      <c r="N28" s="185"/>
      <c r="O28" s="181"/>
      <c r="P28" s="181"/>
      <c r="Q28" s="181"/>
      <c r="R28" s="181"/>
      <c r="S28" s="185"/>
      <c r="T28" s="185"/>
      <c r="U28" s="185"/>
      <c r="V28" s="185"/>
      <c r="W28" s="181"/>
    </row>
    <row r="29" s="164" customFormat="1" ht="17.25" customHeight="1" spans="1:23">
      <c r="A29" s="182" t="s">
        <v>1240</v>
      </c>
      <c r="B29" s="191" t="e">
        <f ca="1">SUM(C29,'表七(2)'!#REF!)</f>
        <v>#REF!</v>
      </c>
      <c r="C29" s="176">
        <f t="shared" si="0"/>
        <v>0</v>
      </c>
      <c r="D29" s="181"/>
      <c r="E29" s="181"/>
      <c r="F29" s="181"/>
      <c r="G29" s="181"/>
      <c r="H29" s="181"/>
      <c r="I29" s="181"/>
      <c r="J29" s="185"/>
      <c r="K29" s="181"/>
      <c r="L29" s="185"/>
      <c r="M29" s="185"/>
      <c r="N29" s="185"/>
      <c r="O29" s="181"/>
      <c r="P29" s="181"/>
      <c r="Q29" s="181"/>
      <c r="R29" s="181"/>
      <c r="S29" s="185"/>
      <c r="T29" s="185"/>
      <c r="U29" s="185"/>
      <c r="V29" s="185"/>
      <c r="W29" s="181"/>
    </row>
    <row r="30" s="164" customFormat="1" ht="17.25" customHeight="1" spans="1:23">
      <c r="A30" s="183" t="s">
        <v>1234</v>
      </c>
      <c r="B30" s="191">
        <f ca="1">SUM(C30,'表七(2)'!B137)</f>
        <v>0</v>
      </c>
      <c r="C30" s="176">
        <f t="shared" si="0"/>
        <v>0</v>
      </c>
      <c r="D30" s="181"/>
      <c r="E30" s="181"/>
      <c r="F30" s="181"/>
      <c r="G30" s="181"/>
      <c r="H30" s="181"/>
      <c r="I30" s="181"/>
      <c r="J30" s="185"/>
      <c r="K30" s="181"/>
      <c r="L30" s="185"/>
      <c r="M30" s="185"/>
      <c r="N30" s="185"/>
      <c r="O30" s="181"/>
      <c r="P30" s="181"/>
      <c r="Q30" s="181"/>
      <c r="R30" s="181"/>
      <c r="S30" s="185"/>
      <c r="T30" s="185"/>
      <c r="U30" s="185"/>
      <c r="V30" s="185"/>
      <c r="W30" s="181"/>
    </row>
    <row r="31" s="164" customFormat="1" ht="17.25" customHeight="1" spans="1:23">
      <c r="A31" s="182" t="s">
        <v>1241</v>
      </c>
      <c r="B31" s="191">
        <f ca="1">SUM(C31,'表七(2)'!B138)</f>
        <v>0</v>
      </c>
      <c r="C31" s="176">
        <f t="shared" si="0"/>
        <v>0</v>
      </c>
      <c r="D31" s="181"/>
      <c r="E31" s="181"/>
      <c r="F31" s="181"/>
      <c r="G31" s="181"/>
      <c r="H31" s="181"/>
      <c r="I31" s="181"/>
      <c r="J31" s="185"/>
      <c r="K31" s="181"/>
      <c r="L31" s="185"/>
      <c r="M31" s="185"/>
      <c r="N31" s="185"/>
      <c r="O31" s="181"/>
      <c r="P31" s="181"/>
      <c r="Q31" s="181"/>
      <c r="R31" s="181"/>
      <c r="S31" s="185"/>
      <c r="T31" s="185"/>
      <c r="U31" s="185"/>
      <c r="V31" s="185"/>
      <c r="W31" s="181"/>
    </row>
    <row r="32" s="164" customFormat="1" ht="17.25" customHeight="1" spans="1:23">
      <c r="A32" s="182" t="s">
        <v>1242</v>
      </c>
      <c r="B32" s="191">
        <f ca="1">SUM(C32,'表七(2)'!B139)</f>
        <v>0</v>
      </c>
      <c r="C32" s="176">
        <f t="shared" si="0"/>
        <v>0</v>
      </c>
      <c r="D32" s="181"/>
      <c r="E32" s="181"/>
      <c r="F32" s="181"/>
      <c r="G32" s="181"/>
      <c r="H32" s="181"/>
      <c r="I32" s="181"/>
      <c r="J32" s="185"/>
      <c r="K32" s="181"/>
      <c r="L32" s="185"/>
      <c r="M32" s="185"/>
      <c r="N32" s="185"/>
      <c r="O32" s="181"/>
      <c r="P32" s="181"/>
      <c r="Q32" s="181"/>
      <c r="R32" s="181"/>
      <c r="S32" s="185"/>
      <c r="T32" s="185"/>
      <c r="U32" s="185"/>
      <c r="V32" s="185"/>
      <c r="W32" s="181"/>
    </row>
    <row r="33" s="164" customFormat="1" ht="17.25" customHeight="1" spans="1:23">
      <c r="A33" s="182" t="s">
        <v>1243</v>
      </c>
      <c r="B33" s="191">
        <f ca="1">SUM(C33,'表七(2)'!B140)</f>
        <v>0</v>
      </c>
      <c r="C33" s="176">
        <f t="shared" si="0"/>
        <v>0</v>
      </c>
      <c r="D33" s="181"/>
      <c r="E33" s="181"/>
      <c r="F33" s="181"/>
      <c r="G33" s="181"/>
      <c r="H33" s="181"/>
      <c r="I33" s="181"/>
      <c r="J33" s="185"/>
      <c r="K33" s="181"/>
      <c r="L33" s="185"/>
      <c r="M33" s="185"/>
      <c r="N33" s="185"/>
      <c r="O33" s="181"/>
      <c r="P33" s="181"/>
      <c r="Q33" s="181"/>
      <c r="R33" s="181"/>
      <c r="S33" s="185"/>
      <c r="T33" s="185"/>
      <c r="U33" s="185"/>
      <c r="V33" s="185"/>
      <c r="W33" s="181"/>
    </row>
    <row r="34" s="164" customFormat="1" ht="17.25" customHeight="1" spans="1:23">
      <c r="A34" s="182" t="s">
        <v>1244</v>
      </c>
      <c r="B34" s="191">
        <f ca="1">SUM(C34,'表七(2)'!B141)</f>
        <v>0</v>
      </c>
      <c r="C34" s="176">
        <f t="shared" si="0"/>
        <v>0</v>
      </c>
      <c r="D34" s="181"/>
      <c r="E34" s="181"/>
      <c r="F34" s="181"/>
      <c r="G34" s="181"/>
      <c r="H34" s="181"/>
      <c r="I34" s="181"/>
      <c r="J34" s="185"/>
      <c r="K34" s="181"/>
      <c r="L34" s="185"/>
      <c r="M34" s="185"/>
      <c r="N34" s="185"/>
      <c r="O34" s="181"/>
      <c r="P34" s="181"/>
      <c r="Q34" s="181"/>
      <c r="R34" s="181"/>
      <c r="S34" s="185"/>
      <c r="T34" s="185"/>
      <c r="U34" s="185"/>
      <c r="V34" s="185"/>
      <c r="W34" s="181"/>
    </row>
    <row r="35" s="164" customFormat="1" ht="17.25" customHeight="1" spans="1:23">
      <c r="A35" s="182" t="s">
        <v>1245</v>
      </c>
      <c r="B35" s="191">
        <f ca="1">SUM(C35,'表七(2)'!B142)</f>
        <v>0</v>
      </c>
      <c r="C35" s="176">
        <f t="shared" si="0"/>
        <v>0</v>
      </c>
      <c r="D35" s="181"/>
      <c r="E35" s="181"/>
      <c r="F35" s="181"/>
      <c r="G35" s="181"/>
      <c r="H35" s="181"/>
      <c r="I35" s="181"/>
      <c r="J35" s="185"/>
      <c r="K35" s="181"/>
      <c r="L35" s="185"/>
      <c r="M35" s="185"/>
      <c r="N35" s="185"/>
      <c r="O35" s="181"/>
      <c r="P35" s="181"/>
      <c r="Q35" s="181"/>
      <c r="R35" s="181"/>
      <c r="S35" s="185"/>
      <c r="T35" s="185"/>
      <c r="U35" s="185"/>
      <c r="V35" s="185"/>
      <c r="W35" s="181"/>
    </row>
    <row r="36" s="164" customFormat="1" ht="17.25" customHeight="1" spans="1:23">
      <c r="A36" s="180" t="s">
        <v>1246</v>
      </c>
      <c r="B36" s="191">
        <f ca="1">SUM(C36,'表七(2)'!B143)</f>
        <v>0</v>
      </c>
      <c r="C36" s="176">
        <f t="shared" si="0"/>
        <v>0</v>
      </c>
      <c r="D36" s="181"/>
      <c r="E36" s="181"/>
      <c r="F36" s="181"/>
      <c r="G36" s="181"/>
      <c r="H36" s="181"/>
      <c r="I36" s="181"/>
      <c r="J36" s="185"/>
      <c r="K36" s="181"/>
      <c r="L36" s="185"/>
      <c r="M36" s="185"/>
      <c r="N36" s="185"/>
      <c r="O36" s="181"/>
      <c r="P36" s="181"/>
      <c r="Q36" s="181"/>
      <c r="R36" s="181"/>
      <c r="S36" s="185"/>
      <c r="T36" s="185"/>
      <c r="U36" s="185"/>
      <c r="V36" s="185"/>
      <c r="W36" s="181"/>
    </row>
    <row r="37" s="164" customFormat="1" ht="17.25" customHeight="1" spans="1:23">
      <c r="A37" s="182" t="s">
        <v>1247</v>
      </c>
      <c r="B37" s="191">
        <f ca="1">SUM(C37,'表七(2)'!B144)</f>
        <v>0</v>
      </c>
      <c r="C37" s="176">
        <f t="shared" si="0"/>
        <v>0</v>
      </c>
      <c r="D37" s="181"/>
      <c r="E37" s="181"/>
      <c r="F37" s="181"/>
      <c r="G37" s="181"/>
      <c r="H37" s="181"/>
      <c r="I37" s="181"/>
      <c r="J37" s="185"/>
      <c r="K37" s="181"/>
      <c r="L37" s="185"/>
      <c r="M37" s="185"/>
      <c r="N37" s="185"/>
      <c r="O37" s="181"/>
      <c r="P37" s="181"/>
      <c r="Q37" s="181"/>
      <c r="R37" s="181"/>
      <c r="S37" s="185"/>
      <c r="T37" s="185"/>
      <c r="U37" s="185"/>
      <c r="V37" s="185"/>
      <c r="W37" s="181"/>
    </row>
    <row r="38" s="164" customFormat="1" ht="17.25" customHeight="1" spans="1:23">
      <c r="A38" s="183" t="s">
        <v>1234</v>
      </c>
      <c r="B38" s="191">
        <f ca="1">SUM(C38,'表七(2)'!B145)</f>
        <v>0</v>
      </c>
      <c r="C38" s="176">
        <f t="shared" si="0"/>
        <v>0</v>
      </c>
      <c r="D38" s="181"/>
      <c r="E38" s="181"/>
      <c r="F38" s="181"/>
      <c r="G38" s="181"/>
      <c r="H38" s="181"/>
      <c r="I38" s="181"/>
      <c r="J38" s="185"/>
      <c r="K38" s="181"/>
      <c r="L38" s="185"/>
      <c r="M38" s="185"/>
      <c r="N38" s="185"/>
      <c r="O38" s="181"/>
      <c r="P38" s="181"/>
      <c r="Q38" s="181"/>
      <c r="R38" s="181"/>
      <c r="S38" s="185"/>
      <c r="T38" s="185"/>
      <c r="U38" s="185"/>
      <c r="V38" s="185"/>
      <c r="W38" s="181"/>
    </row>
    <row r="39" s="164" customFormat="1" ht="17.25" customHeight="1" spans="1:23">
      <c r="A39" s="182" t="s">
        <v>1248</v>
      </c>
      <c r="B39" s="191">
        <f ca="1">SUM(C39,'表七(2)'!B146)</f>
        <v>0</v>
      </c>
      <c r="C39" s="176">
        <f t="shared" si="0"/>
        <v>0</v>
      </c>
      <c r="D39" s="181"/>
      <c r="E39" s="181"/>
      <c r="F39" s="181"/>
      <c r="G39" s="181"/>
      <c r="H39" s="181"/>
      <c r="I39" s="181"/>
      <c r="J39" s="185"/>
      <c r="K39" s="181"/>
      <c r="L39" s="185"/>
      <c r="M39" s="185"/>
      <c r="N39" s="185"/>
      <c r="O39" s="181"/>
      <c r="P39" s="181"/>
      <c r="Q39" s="181"/>
      <c r="R39" s="181"/>
      <c r="S39" s="185"/>
      <c r="T39" s="185"/>
      <c r="U39" s="185"/>
      <c r="V39" s="185"/>
      <c r="W39" s="181"/>
    </row>
    <row r="40" s="164" customFormat="1" ht="17.25" customHeight="1" spans="1:23">
      <c r="A40" s="182" t="s">
        <v>1249</v>
      </c>
      <c r="B40" s="191">
        <f ca="1">SUM(C40,'表七(2)'!B147)</f>
        <v>0</v>
      </c>
      <c r="C40" s="176">
        <f t="shared" si="0"/>
        <v>0</v>
      </c>
      <c r="D40" s="181"/>
      <c r="E40" s="181"/>
      <c r="F40" s="181"/>
      <c r="G40" s="181"/>
      <c r="H40" s="181"/>
      <c r="I40" s="181"/>
      <c r="J40" s="185"/>
      <c r="K40" s="181"/>
      <c r="L40" s="185"/>
      <c r="M40" s="185"/>
      <c r="N40" s="185"/>
      <c r="O40" s="181"/>
      <c r="P40" s="181"/>
      <c r="Q40" s="181"/>
      <c r="R40" s="181"/>
      <c r="S40" s="185"/>
      <c r="T40" s="185"/>
      <c r="U40" s="185"/>
      <c r="V40" s="185"/>
      <c r="W40" s="181"/>
    </row>
    <row r="41" s="164" customFormat="1" ht="17.25" customHeight="1" spans="1:23">
      <c r="A41" s="182" t="s">
        <v>1250</v>
      </c>
      <c r="B41" s="191">
        <f ca="1">SUM(C41,'表七(2)'!B148)</f>
        <v>0</v>
      </c>
      <c r="C41" s="176">
        <f t="shared" si="0"/>
        <v>0</v>
      </c>
      <c r="D41" s="181"/>
      <c r="E41" s="181"/>
      <c r="F41" s="181"/>
      <c r="G41" s="181"/>
      <c r="H41" s="181"/>
      <c r="I41" s="181"/>
      <c r="J41" s="185"/>
      <c r="K41" s="181"/>
      <c r="L41" s="185"/>
      <c r="M41" s="185"/>
      <c r="N41" s="185"/>
      <c r="O41" s="181"/>
      <c r="P41" s="181"/>
      <c r="Q41" s="181"/>
      <c r="R41" s="181"/>
      <c r="S41" s="185"/>
      <c r="T41" s="185"/>
      <c r="U41" s="185"/>
      <c r="V41" s="185"/>
      <c r="W41" s="181"/>
    </row>
    <row r="42" s="164" customFormat="1" ht="17.25" customHeight="1" spans="1:23">
      <c r="A42" s="182" t="s">
        <v>1251</v>
      </c>
      <c r="B42" s="191">
        <f ca="1">SUM(C42,'表七(2)'!B149)</f>
        <v>0</v>
      </c>
      <c r="C42" s="176">
        <f t="shared" si="0"/>
        <v>0</v>
      </c>
      <c r="D42" s="181"/>
      <c r="E42" s="181"/>
      <c r="F42" s="181"/>
      <c r="G42" s="181"/>
      <c r="H42" s="181"/>
      <c r="I42" s="181"/>
      <c r="J42" s="185"/>
      <c r="K42" s="181"/>
      <c r="L42" s="185"/>
      <c r="M42" s="185"/>
      <c r="N42" s="185"/>
      <c r="O42" s="181"/>
      <c r="P42" s="181"/>
      <c r="Q42" s="181"/>
      <c r="R42" s="181"/>
      <c r="S42" s="185"/>
      <c r="T42" s="185"/>
      <c r="U42" s="185"/>
      <c r="V42" s="185"/>
      <c r="W42" s="181"/>
    </row>
    <row r="43" s="164" customFormat="1" ht="17.25" customHeight="1" spans="1:23">
      <c r="A43" s="182" t="s">
        <v>1252</v>
      </c>
      <c r="B43" s="191">
        <f ca="1">SUM(C43,'表七(2)'!B150)</f>
        <v>0</v>
      </c>
      <c r="C43" s="176">
        <f t="shared" si="0"/>
        <v>0</v>
      </c>
      <c r="D43" s="181"/>
      <c r="E43" s="181"/>
      <c r="F43" s="181"/>
      <c r="G43" s="181"/>
      <c r="H43" s="181"/>
      <c r="I43" s="181"/>
      <c r="J43" s="185"/>
      <c r="K43" s="181"/>
      <c r="L43" s="185"/>
      <c r="M43" s="185"/>
      <c r="N43" s="185"/>
      <c r="O43" s="181"/>
      <c r="P43" s="181"/>
      <c r="Q43" s="181"/>
      <c r="R43" s="181"/>
      <c r="S43" s="185"/>
      <c r="T43" s="185"/>
      <c r="U43" s="185"/>
      <c r="V43" s="185"/>
      <c r="W43" s="181"/>
    </row>
    <row r="44" s="164" customFormat="1" ht="17.25" customHeight="1" spans="1:23">
      <c r="A44" s="182" t="s">
        <v>1253</v>
      </c>
      <c r="B44" s="191">
        <f ca="1">SUM(C44,'表七(2)'!B151)</f>
        <v>0</v>
      </c>
      <c r="C44" s="176">
        <f t="shared" si="0"/>
        <v>0</v>
      </c>
      <c r="D44" s="181"/>
      <c r="E44" s="181"/>
      <c r="F44" s="181"/>
      <c r="G44" s="181"/>
      <c r="H44" s="181"/>
      <c r="I44" s="181"/>
      <c r="J44" s="185"/>
      <c r="K44" s="181"/>
      <c r="L44" s="185"/>
      <c r="M44" s="185"/>
      <c r="N44" s="185"/>
      <c r="O44" s="181"/>
      <c r="P44" s="181"/>
      <c r="Q44" s="181"/>
      <c r="R44" s="181"/>
      <c r="S44" s="185"/>
      <c r="T44" s="185"/>
      <c r="U44" s="185"/>
      <c r="V44" s="185"/>
      <c r="W44" s="181"/>
    </row>
    <row r="45" s="164" customFormat="1" ht="17.25" customHeight="1" spans="1:23">
      <c r="A45" s="182" t="s">
        <v>1254</v>
      </c>
      <c r="B45" s="191">
        <f ca="1">SUM(C45,'表七(2)'!B152)</f>
        <v>0</v>
      </c>
      <c r="C45" s="176">
        <f t="shared" si="0"/>
        <v>0</v>
      </c>
      <c r="D45" s="181"/>
      <c r="E45" s="181"/>
      <c r="F45" s="181"/>
      <c r="G45" s="181"/>
      <c r="H45" s="181"/>
      <c r="I45" s="181"/>
      <c r="J45" s="185"/>
      <c r="K45" s="181"/>
      <c r="L45" s="185"/>
      <c r="M45" s="185"/>
      <c r="N45" s="185"/>
      <c r="O45" s="181"/>
      <c r="P45" s="181"/>
      <c r="Q45" s="181"/>
      <c r="R45" s="181"/>
      <c r="S45" s="185"/>
      <c r="T45" s="185"/>
      <c r="U45" s="185"/>
      <c r="V45" s="185"/>
      <c r="W45" s="181"/>
    </row>
    <row r="46" s="164" customFormat="1" ht="17.25" customHeight="1" spans="1:23">
      <c r="A46" s="180" t="s">
        <v>1255</v>
      </c>
      <c r="B46" s="191">
        <f ca="1">SUM(C46,'表七(2)'!B153)</f>
        <v>0</v>
      </c>
      <c r="C46" s="176">
        <f t="shared" si="0"/>
        <v>0</v>
      </c>
      <c r="D46" s="181"/>
      <c r="E46" s="181"/>
      <c r="F46" s="181"/>
      <c r="G46" s="181"/>
      <c r="H46" s="181"/>
      <c r="I46" s="181"/>
      <c r="J46" s="185"/>
      <c r="K46" s="181"/>
      <c r="L46" s="185"/>
      <c r="M46" s="185"/>
      <c r="N46" s="185"/>
      <c r="O46" s="181"/>
      <c r="P46" s="181"/>
      <c r="Q46" s="181"/>
      <c r="R46" s="181"/>
      <c r="S46" s="185"/>
      <c r="T46" s="185"/>
      <c r="U46" s="185"/>
      <c r="V46" s="185"/>
      <c r="W46" s="181"/>
    </row>
    <row r="47" s="164" customFormat="1" ht="17.25" customHeight="1" spans="1:23">
      <c r="A47" s="182" t="s">
        <v>1256</v>
      </c>
      <c r="B47" s="191">
        <f ca="1">SUM(C47,'表七(2)'!B154)</f>
        <v>0</v>
      </c>
      <c r="C47" s="176">
        <f t="shared" si="0"/>
        <v>0</v>
      </c>
      <c r="D47" s="181"/>
      <c r="E47" s="181"/>
      <c r="F47" s="181"/>
      <c r="G47" s="181"/>
      <c r="H47" s="181"/>
      <c r="I47" s="181"/>
      <c r="J47" s="185"/>
      <c r="K47" s="181"/>
      <c r="L47" s="185"/>
      <c r="M47" s="185"/>
      <c r="N47" s="185"/>
      <c r="O47" s="181"/>
      <c r="P47" s="181"/>
      <c r="Q47" s="181"/>
      <c r="R47" s="181"/>
      <c r="S47" s="185"/>
      <c r="T47" s="185"/>
      <c r="U47" s="185"/>
      <c r="V47" s="185"/>
      <c r="W47" s="181"/>
    </row>
    <row r="48" s="164" customFormat="1" ht="17.25" customHeight="1" spans="1:23">
      <c r="A48" s="183" t="s">
        <v>1234</v>
      </c>
      <c r="B48" s="191">
        <f ca="1">SUM(C48,'表七(2)'!B155)</f>
        <v>0</v>
      </c>
      <c r="C48" s="176">
        <f t="shared" si="0"/>
        <v>0</v>
      </c>
      <c r="D48" s="181"/>
      <c r="E48" s="181"/>
      <c r="F48" s="181"/>
      <c r="G48" s="181"/>
      <c r="H48" s="181"/>
      <c r="I48" s="181"/>
      <c r="J48" s="185"/>
      <c r="K48" s="181"/>
      <c r="L48" s="185"/>
      <c r="M48" s="185"/>
      <c r="N48" s="185"/>
      <c r="O48" s="181"/>
      <c r="P48" s="181"/>
      <c r="Q48" s="181"/>
      <c r="R48" s="181"/>
      <c r="S48" s="185"/>
      <c r="T48" s="185"/>
      <c r="U48" s="185"/>
      <c r="V48" s="185"/>
      <c r="W48" s="181"/>
    </row>
    <row r="49" s="164" customFormat="1" ht="17.25" customHeight="1" spans="1:23">
      <c r="A49" s="182" t="s">
        <v>1257</v>
      </c>
      <c r="B49" s="191">
        <f ca="1">SUM(C49,'表七(2)'!B156)</f>
        <v>0</v>
      </c>
      <c r="C49" s="176">
        <f t="shared" si="0"/>
        <v>0</v>
      </c>
      <c r="D49" s="181"/>
      <c r="E49" s="181"/>
      <c r="F49" s="181"/>
      <c r="G49" s="181"/>
      <c r="H49" s="181"/>
      <c r="I49" s="181"/>
      <c r="J49" s="185"/>
      <c r="K49" s="181"/>
      <c r="L49" s="185"/>
      <c r="M49" s="185"/>
      <c r="N49" s="185"/>
      <c r="O49" s="181"/>
      <c r="P49" s="181"/>
      <c r="Q49" s="181"/>
      <c r="R49" s="181"/>
      <c r="S49" s="185"/>
      <c r="T49" s="185"/>
      <c r="U49" s="185"/>
      <c r="V49" s="185"/>
      <c r="W49" s="181"/>
    </row>
    <row r="50" s="164" customFormat="1" ht="17.25" customHeight="1" spans="1:23">
      <c r="A50" s="182" t="s">
        <v>1258</v>
      </c>
      <c r="B50" s="191">
        <f ca="1">SUM(C50,'表七(2)'!B157)</f>
        <v>0</v>
      </c>
      <c r="C50" s="176">
        <f t="shared" si="0"/>
        <v>0</v>
      </c>
      <c r="D50" s="181"/>
      <c r="E50" s="181"/>
      <c r="F50" s="181"/>
      <c r="G50" s="181"/>
      <c r="H50" s="181"/>
      <c r="I50" s="181"/>
      <c r="J50" s="185"/>
      <c r="K50" s="181"/>
      <c r="L50" s="185"/>
      <c r="M50" s="185"/>
      <c r="N50" s="185"/>
      <c r="O50" s="181"/>
      <c r="P50" s="181"/>
      <c r="Q50" s="181"/>
      <c r="R50" s="181"/>
      <c r="S50" s="185"/>
      <c r="T50" s="185"/>
      <c r="U50" s="185"/>
      <c r="V50" s="185"/>
      <c r="W50" s="181"/>
    </row>
    <row r="51" s="164" customFormat="1" ht="17.25" customHeight="1" spans="1:23">
      <c r="A51" s="182" t="s">
        <v>1259</v>
      </c>
      <c r="B51" s="191">
        <f ca="1">SUM(C51,'表七(2)'!B158)</f>
        <v>0</v>
      </c>
      <c r="C51" s="176">
        <f t="shared" si="0"/>
        <v>0</v>
      </c>
      <c r="D51" s="181"/>
      <c r="E51" s="181"/>
      <c r="F51" s="181"/>
      <c r="G51" s="181"/>
      <c r="H51" s="181"/>
      <c r="I51" s="181"/>
      <c r="J51" s="185"/>
      <c r="K51" s="181"/>
      <c r="L51" s="185"/>
      <c r="M51" s="185"/>
      <c r="N51" s="185"/>
      <c r="O51" s="181"/>
      <c r="P51" s="181"/>
      <c r="Q51" s="181"/>
      <c r="R51" s="181"/>
      <c r="S51" s="185"/>
      <c r="T51" s="185"/>
      <c r="U51" s="185"/>
      <c r="V51" s="185"/>
      <c r="W51" s="181"/>
    </row>
    <row r="52" s="164" customFormat="1" ht="17.25" customHeight="1" spans="1:23">
      <c r="A52" s="182" t="s">
        <v>1260</v>
      </c>
      <c r="B52" s="191">
        <f ca="1">SUM(C52,'表七(2)'!B159)</f>
        <v>0</v>
      </c>
      <c r="C52" s="176">
        <f t="shared" si="0"/>
        <v>0</v>
      </c>
      <c r="D52" s="181"/>
      <c r="E52" s="181"/>
      <c r="F52" s="181"/>
      <c r="G52" s="181"/>
      <c r="H52" s="181"/>
      <c r="I52" s="181"/>
      <c r="J52" s="185"/>
      <c r="K52" s="181"/>
      <c r="L52" s="185"/>
      <c r="M52" s="185"/>
      <c r="N52" s="185"/>
      <c r="O52" s="181"/>
      <c r="P52" s="181"/>
      <c r="Q52" s="181"/>
      <c r="R52" s="181"/>
      <c r="S52" s="185"/>
      <c r="T52" s="185"/>
      <c r="U52" s="185"/>
      <c r="V52" s="185"/>
      <c r="W52" s="181"/>
    </row>
    <row r="53" s="164" customFormat="1" ht="17.25" customHeight="1" spans="1:23">
      <c r="A53" s="180" t="s">
        <v>1261</v>
      </c>
      <c r="B53" s="191">
        <f ca="1">SUM(C53,'表七(2)'!B160)</f>
        <v>0</v>
      </c>
      <c r="C53" s="176">
        <f t="shared" si="0"/>
        <v>0</v>
      </c>
      <c r="D53" s="181"/>
      <c r="E53" s="181"/>
      <c r="F53" s="181"/>
      <c r="G53" s="181"/>
      <c r="H53" s="181"/>
      <c r="I53" s="181"/>
      <c r="J53" s="185"/>
      <c r="K53" s="181"/>
      <c r="L53" s="185"/>
      <c r="M53" s="185"/>
      <c r="N53" s="185"/>
      <c r="O53" s="181"/>
      <c r="P53" s="181"/>
      <c r="Q53" s="181"/>
      <c r="R53" s="181"/>
      <c r="S53" s="185"/>
      <c r="T53" s="185"/>
      <c r="U53" s="185"/>
      <c r="V53" s="185"/>
      <c r="W53" s="181"/>
    </row>
    <row r="54" s="164" customFormat="1" ht="17.25" customHeight="1" spans="1:23">
      <c r="A54" s="182" t="s">
        <v>1262</v>
      </c>
      <c r="B54" s="191">
        <f ca="1">SUM(C54,'表七(2)'!B161)</f>
        <v>0</v>
      </c>
      <c r="C54" s="176">
        <f t="shared" si="0"/>
        <v>0</v>
      </c>
      <c r="D54" s="181"/>
      <c r="E54" s="181"/>
      <c r="F54" s="181"/>
      <c r="G54" s="181"/>
      <c r="H54" s="181"/>
      <c r="I54" s="181"/>
      <c r="J54" s="185"/>
      <c r="K54" s="181"/>
      <c r="L54" s="185"/>
      <c r="M54" s="185"/>
      <c r="N54" s="185"/>
      <c r="O54" s="181"/>
      <c r="P54" s="181"/>
      <c r="Q54" s="181"/>
      <c r="R54" s="181"/>
      <c r="S54" s="185"/>
      <c r="T54" s="185"/>
      <c r="U54" s="185"/>
      <c r="V54" s="185"/>
      <c r="W54" s="181"/>
    </row>
    <row r="55" s="164" customFormat="1" ht="17.25" customHeight="1" spans="1:23">
      <c r="A55" s="183" t="s">
        <v>1234</v>
      </c>
      <c r="B55" s="191">
        <f ca="1">SUM(C55,'表七(2)'!B162)</f>
        <v>0</v>
      </c>
      <c r="C55" s="176">
        <f t="shared" si="0"/>
        <v>0</v>
      </c>
      <c r="D55" s="181"/>
      <c r="E55" s="181"/>
      <c r="F55" s="181"/>
      <c r="G55" s="181"/>
      <c r="H55" s="181"/>
      <c r="I55" s="181"/>
      <c r="J55" s="185"/>
      <c r="K55" s="181"/>
      <c r="L55" s="185"/>
      <c r="M55" s="185"/>
      <c r="N55" s="185"/>
      <c r="O55" s="181"/>
      <c r="P55" s="181"/>
      <c r="Q55" s="181"/>
      <c r="R55" s="181"/>
      <c r="S55" s="185"/>
      <c r="T55" s="185"/>
      <c r="U55" s="185"/>
      <c r="V55" s="185"/>
      <c r="W55" s="181"/>
    </row>
    <row r="56" s="164" customFormat="1" ht="17.25" customHeight="1" spans="1:23">
      <c r="A56" s="182" t="s">
        <v>1263</v>
      </c>
      <c r="B56" s="191">
        <f ca="1">SUM(C56,'表七(2)'!B163)</f>
        <v>0</v>
      </c>
      <c r="C56" s="176">
        <f t="shared" si="0"/>
        <v>0</v>
      </c>
      <c r="D56" s="181"/>
      <c r="E56" s="181"/>
      <c r="F56" s="181"/>
      <c r="G56" s="181"/>
      <c r="H56" s="181"/>
      <c r="I56" s="181"/>
      <c r="J56" s="185"/>
      <c r="K56" s="181"/>
      <c r="L56" s="185"/>
      <c r="M56" s="185"/>
      <c r="N56" s="185"/>
      <c r="O56" s="181"/>
      <c r="P56" s="181"/>
      <c r="Q56" s="181"/>
      <c r="R56" s="181"/>
      <c r="S56" s="185"/>
      <c r="T56" s="185"/>
      <c r="U56" s="185"/>
      <c r="V56" s="185"/>
      <c r="W56" s="181"/>
    </row>
    <row r="57" s="164" customFormat="1" ht="17.25" customHeight="1" spans="1:23">
      <c r="A57" s="182" t="s">
        <v>1264</v>
      </c>
      <c r="B57" s="191">
        <f ca="1">SUM(C57,'表七(2)'!B164)</f>
        <v>0</v>
      </c>
      <c r="C57" s="176">
        <f t="shared" si="0"/>
        <v>0</v>
      </c>
      <c r="D57" s="181"/>
      <c r="E57" s="181"/>
      <c r="F57" s="181"/>
      <c r="G57" s="181"/>
      <c r="H57" s="181"/>
      <c r="I57" s="181"/>
      <c r="J57" s="185"/>
      <c r="K57" s="181"/>
      <c r="L57" s="185"/>
      <c r="M57" s="185"/>
      <c r="N57" s="185"/>
      <c r="O57" s="181"/>
      <c r="P57" s="181"/>
      <c r="Q57" s="181"/>
      <c r="R57" s="181"/>
      <c r="S57" s="185"/>
      <c r="T57" s="185"/>
      <c r="U57" s="185"/>
      <c r="V57" s="185"/>
      <c r="W57" s="181"/>
    </row>
    <row r="58" s="164" customFormat="1" ht="17.25" customHeight="1" spans="1:23">
      <c r="A58" s="182" t="s">
        <v>1265</v>
      </c>
      <c r="B58" s="191">
        <f ca="1">SUM(C58,'表七(2)'!B165)</f>
        <v>0</v>
      </c>
      <c r="C58" s="176">
        <f t="shared" si="0"/>
        <v>0</v>
      </c>
      <c r="D58" s="181"/>
      <c r="E58" s="181"/>
      <c r="F58" s="181"/>
      <c r="G58" s="181"/>
      <c r="H58" s="181"/>
      <c r="I58" s="181"/>
      <c r="J58" s="185"/>
      <c r="K58" s="181"/>
      <c r="L58" s="185"/>
      <c r="M58" s="185"/>
      <c r="N58" s="185"/>
      <c r="O58" s="181"/>
      <c r="P58" s="181"/>
      <c r="Q58" s="181"/>
      <c r="R58" s="181"/>
      <c r="S58" s="185"/>
      <c r="T58" s="185"/>
      <c r="U58" s="185"/>
      <c r="V58" s="185"/>
      <c r="W58" s="181"/>
    </row>
    <row r="59" s="164" customFormat="1" ht="17.25" customHeight="1" spans="1:23">
      <c r="A59" s="182" t="s">
        <v>1266</v>
      </c>
      <c r="B59" s="191">
        <f ca="1">SUM(C59,'表七(2)'!B166)</f>
        <v>0</v>
      </c>
      <c r="C59" s="176">
        <f t="shared" si="0"/>
        <v>0</v>
      </c>
      <c r="D59" s="181"/>
      <c r="E59" s="181"/>
      <c r="F59" s="181"/>
      <c r="G59" s="181"/>
      <c r="H59" s="181"/>
      <c r="I59" s="181"/>
      <c r="J59" s="185"/>
      <c r="K59" s="181"/>
      <c r="L59" s="185"/>
      <c r="M59" s="185"/>
      <c r="N59" s="185"/>
      <c r="O59" s="181"/>
      <c r="P59" s="181"/>
      <c r="Q59" s="181"/>
      <c r="R59" s="181"/>
      <c r="S59" s="185"/>
      <c r="T59" s="185"/>
      <c r="U59" s="185"/>
      <c r="V59" s="185"/>
      <c r="W59" s="181"/>
    </row>
    <row r="60" s="164" customFormat="1" ht="17.25" customHeight="1" spans="1:23">
      <c r="A60" s="182" t="s">
        <v>1267</v>
      </c>
      <c r="B60" s="191">
        <f ca="1">SUM(C60,'表七(2)'!B167)</f>
        <v>0</v>
      </c>
      <c r="C60" s="176">
        <f t="shared" si="0"/>
        <v>0</v>
      </c>
      <c r="D60" s="181"/>
      <c r="E60" s="181"/>
      <c r="F60" s="181"/>
      <c r="G60" s="181"/>
      <c r="H60" s="181"/>
      <c r="I60" s="181"/>
      <c r="J60" s="185"/>
      <c r="K60" s="181"/>
      <c r="L60" s="185"/>
      <c r="M60" s="185"/>
      <c r="N60" s="185"/>
      <c r="O60" s="181"/>
      <c r="P60" s="181"/>
      <c r="Q60" s="181"/>
      <c r="R60" s="181"/>
      <c r="S60" s="185"/>
      <c r="T60" s="185"/>
      <c r="U60" s="185"/>
      <c r="V60" s="185"/>
      <c r="W60" s="181"/>
    </row>
    <row r="61" s="164" customFormat="1" ht="17.25" customHeight="1" spans="1:23">
      <c r="A61" s="182" t="s">
        <v>1268</v>
      </c>
      <c r="B61" s="191">
        <f ca="1">SUM(C61,'表七(2)'!B168)</f>
        <v>0</v>
      </c>
      <c r="C61" s="176">
        <f t="shared" si="0"/>
        <v>0</v>
      </c>
      <c r="D61" s="181"/>
      <c r="E61" s="181"/>
      <c r="F61" s="181"/>
      <c r="G61" s="181"/>
      <c r="H61" s="181"/>
      <c r="I61" s="181"/>
      <c r="J61" s="185"/>
      <c r="K61" s="181"/>
      <c r="L61" s="185"/>
      <c r="M61" s="185"/>
      <c r="N61" s="185"/>
      <c r="O61" s="181"/>
      <c r="P61" s="181"/>
      <c r="Q61" s="181"/>
      <c r="R61" s="181"/>
      <c r="S61" s="185"/>
      <c r="T61" s="185"/>
      <c r="U61" s="185"/>
      <c r="V61" s="185"/>
      <c r="W61" s="181"/>
    </row>
    <row r="62" s="164" customFormat="1" ht="17.25" customHeight="1" spans="1:23">
      <c r="A62" s="180" t="s">
        <v>1269</v>
      </c>
      <c r="B62" s="191">
        <f ca="1">SUM(C62,'表七(2)'!B169)</f>
        <v>0</v>
      </c>
      <c r="C62" s="176">
        <f t="shared" si="0"/>
        <v>0</v>
      </c>
      <c r="D62" s="181"/>
      <c r="E62" s="181"/>
      <c r="F62" s="181"/>
      <c r="G62" s="181"/>
      <c r="H62" s="181"/>
      <c r="I62" s="181"/>
      <c r="J62" s="185"/>
      <c r="K62" s="181"/>
      <c r="L62" s="185"/>
      <c r="M62" s="185"/>
      <c r="N62" s="185"/>
      <c r="O62" s="181"/>
      <c r="P62" s="181"/>
      <c r="Q62" s="181"/>
      <c r="R62" s="181"/>
      <c r="S62" s="185"/>
      <c r="T62" s="185"/>
      <c r="U62" s="185"/>
      <c r="V62" s="185"/>
      <c r="W62" s="181"/>
    </row>
    <row r="63" s="164" customFormat="1" ht="17.25" customHeight="1" spans="1:23">
      <c r="A63" s="182" t="s">
        <v>1270</v>
      </c>
      <c r="B63" s="191">
        <f ca="1">SUM(C63,'表七(2)'!B170)</f>
        <v>0</v>
      </c>
      <c r="C63" s="176">
        <f t="shared" si="0"/>
        <v>0</v>
      </c>
      <c r="D63" s="181"/>
      <c r="E63" s="181"/>
      <c r="F63" s="181"/>
      <c r="G63" s="181"/>
      <c r="H63" s="181"/>
      <c r="I63" s="181"/>
      <c r="J63" s="185"/>
      <c r="K63" s="181"/>
      <c r="L63" s="185"/>
      <c r="M63" s="185"/>
      <c r="N63" s="185"/>
      <c r="O63" s="181"/>
      <c r="P63" s="181"/>
      <c r="Q63" s="181"/>
      <c r="R63" s="181"/>
      <c r="S63" s="185"/>
      <c r="T63" s="185"/>
      <c r="U63" s="185"/>
      <c r="V63" s="185"/>
      <c r="W63" s="181"/>
    </row>
    <row r="64" s="164" customFormat="1" ht="17.25" customHeight="1" spans="1:23">
      <c r="A64" s="183" t="s">
        <v>1234</v>
      </c>
      <c r="B64" s="191">
        <f ca="1">SUM(C64,'表七(2)'!B171)</f>
        <v>0</v>
      </c>
      <c r="C64" s="176">
        <f t="shared" si="0"/>
        <v>0</v>
      </c>
      <c r="D64" s="181"/>
      <c r="E64" s="181"/>
      <c r="F64" s="181"/>
      <c r="G64" s="181"/>
      <c r="H64" s="181"/>
      <c r="I64" s="181"/>
      <c r="J64" s="185"/>
      <c r="K64" s="181"/>
      <c r="L64" s="185"/>
      <c r="M64" s="185"/>
      <c r="N64" s="185"/>
      <c r="O64" s="181"/>
      <c r="P64" s="181"/>
      <c r="Q64" s="181"/>
      <c r="R64" s="181"/>
      <c r="S64" s="185"/>
      <c r="T64" s="185"/>
      <c r="U64" s="185"/>
      <c r="V64" s="185"/>
      <c r="W64" s="181"/>
    </row>
    <row r="65" s="164" customFormat="1" ht="17.25" customHeight="1" spans="1:23">
      <c r="A65" s="182" t="s">
        <v>1271</v>
      </c>
      <c r="B65" s="191">
        <f ca="1">SUM(C65,'表七(2)'!B172)</f>
        <v>0</v>
      </c>
      <c r="C65" s="176">
        <f t="shared" si="0"/>
        <v>0</v>
      </c>
      <c r="D65" s="181"/>
      <c r="E65" s="181"/>
      <c r="F65" s="181"/>
      <c r="G65" s="181"/>
      <c r="H65" s="181"/>
      <c r="I65" s="181"/>
      <c r="J65" s="185"/>
      <c r="K65" s="181"/>
      <c r="L65" s="185"/>
      <c r="M65" s="185"/>
      <c r="N65" s="185"/>
      <c r="O65" s="181"/>
      <c r="P65" s="181"/>
      <c r="Q65" s="181"/>
      <c r="R65" s="181"/>
      <c r="S65" s="185"/>
      <c r="T65" s="185"/>
      <c r="U65" s="185"/>
      <c r="V65" s="185"/>
      <c r="W65" s="181"/>
    </row>
    <row r="66" s="164" customFormat="1" ht="17.25" customHeight="1" spans="1:23">
      <c r="A66" s="182" t="s">
        <v>1272</v>
      </c>
      <c r="B66" s="191">
        <f ca="1">SUM(C66,'表七(2)'!B173)</f>
        <v>0</v>
      </c>
      <c r="C66" s="176">
        <f t="shared" si="0"/>
        <v>0</v>
      </c>
      <c r="D66" s="181"/>
      <c r="E66" s="181"/>
      <c r="F66" s="181"/>
      <c r="G66" s="181"/>
      <c r="H66" s="181"/>
      <c r="I66" s="181"/>
      <c r="J66" s="185"/>
      <c r="K66" s="181"/>
      <c r="L66" s="185"/>
      <c r="M66" s="185"/>
      <c r="N66" s="185"/>
      <c r="O66" s="181"/>
      <c r="P66" s="181"/>
      <c r="Q66" s="181"/>
      <c r="R66" s="181"/>
      <c r="S66" s="185"/>
      <c r="T66" s="185"/>
      <c r="U66" s="185"/>
      <c r="V66" s="185"/>
      <c r="W66" s="181"/>
    </row>
    <row r="67" s="164" customFormat="1" ht="17.25" customHeight="1" spans="1:23">
      <c r="A67" s="182" t="s">
        <v>1273</v>
      </c>
      <c r="B67" s="191">
        <f ca="1">SUM(C67,'表七(2)'!B174)</f>
        <v>0</v>
      </c>
      <c r="C67" s="176">
        <f t="shared" si="0"/>
        <v>0</v>
      </c>
      <c r="D67" s="181"/>
      <c r="E67" s="181"/>
      <c r="F67" s="181"/>
      <c r="G67" s="181"/>
      <c r="H67" s="181"/>
      <c r="I67" s="181"/>
      <c r="J67" s="185"/>
      <c r="K67" s="181"/>
      <c r="L67" s="185"/>
      <c r="M67" s="185"/>
      <c r="N67" s="185"/>
      <c r="O67" s="181"/>
      <c r="P67" s="181"/>
      <c r="Q67" s="181"/>
      <c r="R67" s="181"/>
      <c r="S67" s="185"/>
      <c r="T67" s="185"/>
      <c r="U67" s="185"/>
      <c r="V67" s="185"/>
      <c r="W67" s="181"/>
    </row>
    <row r="68" s="164" customFormat="1" ht="17.25" customHeight="1" spans="1:23">
      <c r="A68" s="182" t="s">
        <v>1274</v>
      </c>
      <c r="B68" s="191">
        <f ca="1">SUM(C68,'表七(2)'!B175)</f>
        <v>0</v>
      </c>
      <c r="C68" s="176">
        <f t="shared" si="0"/>
        <v>0</v>
      </c>
      <c r="D68" s="181"/>
      <c r="E68" s="181"/>
      <c r="F68" s="181"/>
      <c r="G68" s="181"/>
      <c r="H68" s="181"/>
      <c r="I68" s="181"/>
      <c r="J68" s="185"/>
      <c r="K68" s="181"/>
      <c r="L68" s="185"/>
      <c r="M68" s="185"/>
      <c r="N68" s="185"/>
      <c r="O68" s="181"/>
      <c r="P68" s="181"/>
      <c r="Q68" s="181"/>
      <c r="R68" s="181"/>
      <c r="S68" s="185"/>
      <c r="T68" s="185"/>
      <c r="U68" s="185"/>
      <c r="V68" s="185"/>
      <c r="W68" s="181"/>
    </row>
    <row r="69" s="164" customFormat="1" ht="17.25" customHeight="1" spans="1:23">
      <c r="A69" s="182" t="s">
        <v>1275</v>
      </c>
      <c r="B69" s="191">
        <f ca="1">SUM(C69,'表七(2)'!B176)</f>
        <v>0</v>
      </c>
      <c r="C69" s="176">
        <f t="shared" si="0"/>
        <v>0</v>
      </c>
      <c r="D69" s="181"/>
      <c r="E69" s="181"/>
      <c r="F69" s="181"/>
      <c r="G69" s="181"/>
      <c r="H69" s="181"/>
      <c r="I69" s="181"/>
      <c r="J69" s="185"/>
      <c r="K69" s="181"/>
      <c r="L69" s="185"/>
      <c r="M69" s="185"/>
      <c r="N69" s="185"/>
      <c r="O69" s="181"/>
      <c r="P69" s="181"/>
      <c r="Q69" s="181"/>
      <c r="R69" s="181"/>
      <c r="S69" s="185"/>
      <c r="T69" s="185"/>
      <c r="U69" s="185"/>
      <c r="V69" s="185"/>
      <c r="W69" s="181"/>
    </row>
    <row r="70" s="164" customFormat="1" ht="17.25" customHeight="1" spans="1:23">
      <c r="A70" s="182" t="s">
        <v>1276</v>
      </c>
      <c r="B70" s="191">
        <f ca="1">SUM(C70,'表七(2)'!B177)</f>
        <v>0</v>
      </c>
      <c r="C70" s="176">
        <f t="shared" si="0"/>
        <v>0</v>
      </c>
      <c r="D70" s="181"/>
      <c r="E70" s="181"/>
      <c r="F70" s="181"/>
      <c r="G70" s="181"/>
      <c r="H70" s="181"/>
      <c r="I70" s="181"/>
      <c r="J70" s="185"/>
      <c r="K70" s="181"/>
      <c r="L70" s="185"/>
      <c r="M70" s="185"/>
      <c r="N70" s="185"/>
      <c r="O70" s="181"/>
      <c r="P70" s="181"/>
      <c r="Q70" s="181"/>
      <c r="R70" s="181"/>
      <c r="S70" s="185"/>
      <c r="T70" s="185"/>
      <c r="U70" s="185"/>
      <c r="V70" s="185"/>
      <c r="W70" s="181"/>
    </row>
    <row r="71" s="164" customFormat="1" ht="17.25" customHeight="1" spans="1:23">
      <c r="A71" s="182" t="s">
        <v>1277</v>
      </c>
      <c r="B71" s="191">
        <f ca="1">SUM(C71,'表七(2)'!B178)</f>
        <v>0</v>
      </c>
      <c r="C71" s="176">
        <f t="shared" ref="C71:C134" si="1">SUM(D71:W71)</f>
        <v>0</v>
      </c>
      <c r="D71" s="181"/>
      <c r="E71" s="181"/>
      <c r="F71" s="181"/>
      <c r="G71" s="181"/>
      <c r="H71" s="181"/>
      <c r="I71" s="181"/>
      <c r="J71" s="185"/>
      <c r="K71" s="181"/>
      <c r="L71" s="185"/>
      <c r="M71" s="185"/>
      <c r="N71" s="185"/>
      <c r="O71" s="181"/>
      <c r="P71" s="181"/>
      <c r="Q71" s="181"/>
      <c r="R71" s="181"/>
      <c r="S71" s="185"/>
      <c r="T71" s="185"/>
      <c r="U71" s="185"/>
      <c r="V71" s="185"/>
      <c r="W71" s="181"/>
    </row>
    <row r="72" s="164" customFormat="1" ht="17.25" customHeight="1" spans="1:23">
      <c r="A72" s="180" t="s">
        <v>1278</v>
      </c>
      <c r="B72" s="191">
        <f ca="1">SUM(C72,'表七(2)'!B179)</f>
        <v>0</v>
      </c>
      <c r="C72" s="176">
        <f t="shared" si="1"/>
        <v>0</v>
      </c>
      <c r="D72" s="181"/>
      <c r="E72" s="181"/>
      <c r="F72" s="181"/>
      <c r="G72" s="181"/>
      <c r="H72" s="181"/>
      <c r="I72" s="181"/>
      <c r="J72" s="185"/>
      <c r="K72" s="181"/>
      <c r="L72" s="185"/>
      <c r="M72" s="185"/>
      <c r="N72" s="185"/>
      <c r="O72" s="181"/>
      <c r="P72" s="181"/>
      <c r="Q72" s="181"/>
      <c r="R72" s="181"/>
      <c r="S72" s="185"/>
      <c r="T72" s="185"/>
      <c r="U72" s="185"/>
      <c r="V72" s="185"/>
      <c r="W72" s="181"/>
    </row>
    <row r="73" s="164" customFormat="1" ht="17.25" customHeight="1" spans="1:23">
      <c r="A73" s="182" t="s">
        <v>1279</v>
      </c>
      <c r="B73" s="191">
        <f ca="1">SUM(C73,'表七(2)'!B180)</f>
        <v>0</v>
      </c>
      <c r="C73" s="176">
        <f t="shared" si="1"/>
        <v>0</v>
      </c>
      <c r="D73" s="181"/>
      <c r="E73" s="181"/>
      <c r="F73" s="181"/>
      <c r="G73" s="181"/>
      <c r="H73" s="181"/>
      <c r="I73" s="181"/>
      <c r="J73" s="185"/>
      <c r="K73" s="181"/>
      <c r="L73" s="185"/>
      <c r="M73" s="185"/>
      <c r="N73" s="185"/>
      <c r="O73" s="181"/>
      <c r="P73" s="181"/>
      <c r="Q73" s="181"/>
      <c r="R73" s="181"/>
      <c r="S73" s="185"/>
      <c r="T73" s="185"/>
      <c r="U73" s="185"/>
      <c r="V73" s="185"/>
      <c r="W73" s="181"/>
    </row>
    <row r="74" s="164" customFormat="1" ht="17.25" customHeight="1" spans="1:23">
      <c r="A74" s="183" t="s">
        <v>1234</v>
      </c>
      <c r="B74" s="191">
        <f ca="1">SUM(C74,'表七(2)'!B181)</f>
        <v>0</v>
      </c>
      <c r="C74" s="176">
        <f t="shared" si="1"/>
        <v>0</v>
      </c>
      <c r="D74" s="181"/>
      <c r="E74" s="181"/>
      <c r="F74" s="181"/>
      <c r="G74" s="181"/>
      <c r="H74" s="181"/>
      <c r="I74" s="181"/>
      <c r="J74" s="185"/>
      <c r="K74" s="181"/>
      <c r="L74" s="185"/>
      <c r="M74" s="185"/>
      <c r="N74" s="185"/>
      <c r="O74" s="181"/>
      <c r="P74" s="181"/>
      <c r="Q74" s="181"/>
      <c r="R74" s="181"/>
      <c r="S74" s="185"/>
      <c r="T74" s="185"/>
      <c r="U74" s="185"/>
      <c r="V74" s="185"/>
      <c r="W74" s="181"/>
    </row>
    <row r="75" s="164" customFormat="1" ht="17.25" customHeight="1" spans="1:23">
      <c r="A75" s="182" t="s">
        <v>1280</v>
      </c>
      <c r="B75" s="191">
        <f ca="1">SUM(C75,'表七(2)'!B182)</f>
        <v>0</v>
      </c>
      <c r="C75" s="176">
        <f t="shared" si="1"/>
        <v>0</v>
      </c>
      <c r="D75" s="181"/>
      <c r="E75" s="181"/>
      <c r="F75" s="181"/>
      <c r="G75" s="181"/>
      <c r="H75" s="181"/>
      <c r="I75" s="181"/>
      <c r="J75" s="185"/>
      <c r="K75" s="181"/>
      <c r="L75" s="185"/>
      <c r="M75" s="185"/>
      <c r="N75" s="185"/>
      <c r="O75" s="181"/>
      <c r="P75" s="181"/>
      <c r="Q75" s="181"/>
      <c r="R75" s="181"/>
      <c r="S75" s="185"/>
      <c r="T75" s="185"/>
      <c r="U75" s="185"/>
      <c r="V75" s="185"/>
      <c r="W75" s="181"/>
    </row>
    <row r="76" s="164" customFormat="1" ht="17.25" customHeight="1" spans="1:23">
      <c r="A76" s="182" t="s">
        <v>1281</v>
      </c>
      <c r="B76" s="191">
        <f ca="1">SUM(C76,'表七(2)'!B183)</f>
        <v>0</v>
      </c>
      <c r="C76" s="176">
        <f t="shared" si="1"/>
        <v>0</v>
      </c>
      <c r="D76" s="181"/>
      <c r="E76" s="181"/>
      <c r="F76" s="181"/>
      <c r="G76" s="181"/>
      <c r="H76" s="181"/>
      <c r="I76" s="181"/>
      <c r="J76" s="185"/>
      <c r="K76" s="181"/>
      <c r="L76" s="185"/>
      <c r="M76" s="185"/>
      <c r="N76" s="185"/>
      <c r="O76" s="181"/>
      <c r="P76" s="181"/>
      <c r="Q76" s="181"/>
      <c r="R76" s="181"/>
      <c r="S76" s="185"/>
      <c r="T76" s="185"/>
      <c r="U76" s="185"/>
      <c r="V76" s="185"/>
      <c r="W76" s="181"/>
    </row>
    <row r="77" s="164" customFormat="1" ht="17.25" customHeight="1" spans="1:23">
      <c r="A77" s="182" t="s">
        <v>1282</v>
      </c>
      <c r="B77" s="191">
        <f ca="1">SUM(C77,'表七(2)'!B184)</f>
        <v>0</v>
      </c>
      <c r="C77" s="176">
        <f t="shared" si="1"/>
        <v>0</v>
      </c>
      <c r="D77" s="181"/>
      <c r="E77" s="181"/>
      <c r="F77" s="181"/>
      <c r="G77" s="181"/>
      <c r="H77" s="181"/>
      <c r="I77" s="181"/>
      <c r="J77" s="185"/>
      <c r="K77" s="181"/>
      <c r="L77" s="185"/>
      <c r="M77" s="185"/>
      <c r="N77" s="185"/>
      <c r="O77" s="181"/>
      <c r="P77" s="181"/>
      <c r="Q77" s="181"/>
      <c r="R77" s="181"/>
      <c r="S77" s="185"/>
      <c r="T77" s="185"/>
      <c r="U77" s="185"/>
      <c r="V77" s="185"/>
      <c r="W77" s="181"/>
    </row>
    <row r="78" s="164" customFormat="1" ht="17.25" customHeight="1" spans="1:23">
      <c r="A78" s="182" t="s">
        <v>1283</v>
      </c>
      <c r="B78" s="191">
        <f ca="1">SUM(C78,'表七(2)'!B185)</f>
        <v>0</v>
      </c>
      <c r="C78" s="176">
        <f t="shared" si="1"/>
        <v>0</v>
      </c>
      <c r="D78" s="181"/>
      <c r="E78" s="181"/>
      <c r="F78" s="181"/>
      <c r="G78" s="181"/>
      <c r="H78" s="181"/>
      <c r="I78" s="181"/>
      <c r="J78" s="185"/>
      <c r="K78" s="181"/>
      <c r="L78" s="185"/>
      <c r="M78" s="185"/>
      <c r="N78" s="185"/>
      <c r="O78" s="181"/>
      <c r="P78" s="181"/>
      <c r="Q78" s="181"/>
      <c r="R78" s="181"/>
      <c r="S78" s="185"/>
      <c r="T78" s="185"/>
      <c r="U78" s="185"/>
      <c r="V78" s="185"/>
      <c r="W78" s="181"/>
    </row>
    <row r="79" s="164" customFormat="1" ht="17.25" customHeight="1" spans="1:23">
      <c r="A79" s="182" t="s">
        <v>1284</v>
      </c>
      <c r="B79" s="191">
        <f ca="1">SUM(C79,'表七(2)'!B186)</f>
        <v>0</v>
      </c>
      <c r="C79" s="176">
        <f t="shared" si="1"/>
        <v>0</v>
      </c>
      <c r="D79" s="181"/>
      <c r="E79" s="181"/>
      <c r="F79" s="181"/>
      <c r="G79" s="181"/>
      <c r="H79" s="181"/>
      <c r="I79" s="181"/>
      <c r="J79" s="185"/>
      <c r="K79" s="181"/>
      <c r="L79" s="185"/>
      <c r="M79" s="185"/>
      <c r="N79" s="185"/>
      <c r="O79" s="181"/>
      <c r="P79" s="181"/>
      <c r="Q79" s="181"/>
      <c r="R79" s="181"/>
      <c r="S79" s="185"/>
      <c r="T79" s="185"/>
      <c r="U79" s="185"/>
      <c r="V79" s="185"/>
      <c r="W79" s="181"/>
    </row>
    <row r="80" s="164" customFormat="1" ht="17.25" customHeight="1" spans="1:23">
      <c r="A80" s="182" t="s">
        <v>1285</v>
      </c>
      <c r="B80" s="191">
        <f ca="1">SUM(C80,'表七(2)'!B187)</f>
        <v>0</v>
      </c>
      <c r="C80" s="176">
        <f t="shared" si="1"/>
        <v>0</v>
      </c>
      <c r="D80" s="181"/>
      <c r="E80" s="181"/>
      <c r="F80" s="181"/>
      <c r="G80" s="181"/>
      <c r="H80" s="181"/>
      <c r="I80" s="181"/>
      <c r="J80" s="185"/>
      <c r="K80" s="181"/>
      <c r="L80" s="185"/>
      <c r="M80" s="185"/>
      <c r="N80" s="185"/>
      <c r="O80" s="181"/>
      <c r="P80" s="181"/>
      <c r="Q80" s="181"/>
      <c r="R80" s="181"/>
      <c r="S80" s="185"/>
      <c r="T80" s="185"/>
      <c r="U80" s="185"/>
      <c r="V80" s="185"/>
      <c r="W80" s="181"/>
    </row>
    <row r="81" s="164" customFormat="1" ht="17.25" customHeight="1" spans="1:23">
      <c r="A81" s="182" t="s">
        <v>1286</v>
      </c>
      <c r="B81" s="191">
        <f ca="1">SUM(C81,'表七(2)'!B188)</f>
        <v>0</v>
      </c>
      <c r="C81" s="176">
        <f t="shared" si="1"/>
        <v>0</v>
      </c>
      <c r="D81" s="181"/>
      <c r="E81" s="181"/>
      <c r="F81" s="181"/>
      <c r="G81" s="181"/>
      <c r="H81" s="181"/>
      <c r="I81" s="181"/>
      <c r="J81" s="185"/>
      <c r="K81" s="181"/>
      <c r="L81" s="185"/>
      <c r="M81" s="185"/>
      <c r="N81" s="185"/>
      <c r="O81" s="181"/>
      <c r="P81" s="181"/>
      <c r="Q81" s="181"/>
      <c r="R81" s="181"/>
      <c r="S81" s="185"/>
      <c r="T81" s="185"/>
      <c r="U81" s="185"/>
      <c r="V81" s="185"/>
      <c r="W81" s="181"/>
    </row>
    <row r="82" s="164" customFormat="1" ht="17.25" customHeight="1" spans="1:23">
      <c r="A82" s="180" t="s">
        <v>1287</v>
      </c>
      <c r="B82" s="191">
        <f ca="1">SUM(C82,'表七(2)'!B189)</f>
        <v>0</v>
      </c>
      <c r="C82" s="176">
        <f t="shared" si="1"/>
        <v>0</v>
      </c>
      <c r="D82" s="181"/>
      <c r="E82" s="181"/>
      <c r="F82" s="181"/>
      <c r="G82" s="181"/>
      <c r="H82" s="181"/>
      <c r="I82" s="181"/>
      <c r="J82" s="185"/>
      <c r="K82" s="181"/>
      <c r="L82" s="185"/>
      <c r="M82" s="185"/>
      <c r="N82" s="185"/>
      <c r="O82" s="181"/>
      <c r="P82" s="181"/>
      <c r="Q82" s="181"/>
      <c r="R82" s="181"/>
      <c r="S82" s="185"/>
      <c r="T82" s="185"/>
      <c r="U82" s="185"/>
      <c r="V82" s="185"/>
      <c r="W82" s="181"/>
    </row>
    <row r="83" s="164" customFormat="1" ht="17.25" customHeight="1" spans="1:23">
      <c r="A83" s="182" t="s">
        <v>1288</v>
      </c>
      <c r="B83" s="191">
        <f ca="1">SUM(C83,'表七(2)'!B190)</f>
        <v>0</v>
      </c>
      <c r="C83" s="176">
        <f t="shared" si="1"/>
        <v>0</v>
      </c>
      <c r="D83" s="181"/>
      <c r="E83" s="181"/>
      <c r="F83" s="181"/>
      <c r="G83" s="181"/>
      <c r="H83" s="181"/>
      <c r="I83" s="181"/>
      <c r="J83" s="185"/>
      <c r="K83" s="181"/>
      <c r="L83" s="185"/>
      <c r="M83" s="185"/>
      <c r="N83" s="185"/>
      <c r="O83" s="181"/>
      <c r="P83" s="181"/>
      <c r="Q83" s="181"/>
      <c r="R83" s="181"/>
      <c r="S83" s="185"/>
      <c r="T83" s="185"/>
      <c r="U83" s="185"/>
      <c r="V83" s="185"/>
      <c r="W83" s="181"/>
    </row>
    <row r="84" s="164" customFormat="1" ht="17.25" customHeight="1" spans="1:23">
      <c r="A84" s="183" t="s">
        <v>1234</v>
      </c>
      <c r="B84" s="191">
        <f ca="1">SUM(C84,'表七(2)'!B191)</f>
        <v>0</v>
      </c>
      <c r="C84" s="176">
        <f t="shared" si="1"/>
        <v>0</v>
      </c>
      <c r="D84" s="181"/>
      <c r="E84" s="181"/>
      <c r="F84" s="181"/>
      <c r="G84" s="181"/>
      <c r="H84" s="181"/>
      <c r="I84" s="181"/>
      <c r="J84" s="185"/>
      <c r="K84" s="181"/>
      <c r="L84" s="185"/>
      <c r="M84" s="185"/>
      <c r="N84" s="185"/>
      <c r="O84" s="181"/>
      <c r="P84" s="181"/>
      <c r="Q84" s="181"/>
      <c r="R84" s="181"/>
      <c r="S84" s="185"/>
      <c r="T84" s="185"/>
      <c r="U84" s="185"/>
      <c r="V84" s="185"/>
      <c r="W84" s="181"/>
    </row>
    <row r="85" s="164" customFormat="1" ht="17.25" customHeight="1" spans="1:23">
      <c r="A85" s="182" t="s">
        <v>1289</v>
      </c>
      <c r="B85" s="191">
        <f ca="1">SUM(C85,'表七(2)'!B192)</f>
        <v>0</v>
      </c>
      <c r="C85" s="176">
        <f t="shared" si="1"/>
        <v>0</v>
      </c>
      <c r="D85" s="181"/>
      <c r="E85" s="181"/>
      <c r="F85" s="181"/>
      <c r="G85" s="181"/>
      <c r="H85" s="181"/>
      <c r="I85" s="181"/>
      <c r="J85" s="185"/>
      <c r="K85" s="181"/>
      <c r="L85" s="185"/>
      <c r="M85" s="185"/>
      <c r="N85" s="185"/>
      <c r="O85" s="181"/>
      <c r="P85" s="181"/>
      <c r="Q85" s="181"/>
      <c r="R85" s="181"/>
      <c r="S85" s="185"/>
      <c r="T85" s="185"/>
      <c r="U85" s="185"/>
      <c r="V85" s="185"/>
      <c r="W85" s="181"/>
    </row>
    <row r="86" s="164" customFormat="1" ht="17.25" customHeight="1" spans="1:23">
      <c r="A86" s="182" t="s">
        <v>1290</v>
      </c>
      <c r="B86" s="191">
        <f ca="1">SUM(C86,'表七(2)'!B193)</f>
        <v>0</v>
      </c>
      <c r="C86" s="176">
        <f t="shared" si="1"/>
        <v>0</v>
      </c>
      <c r="D86" s="181"/>
      <c r="E86" s="181"/>
      <c r="F86" s="181"/>
      <c r="G86" s="181"/>
      <c r="H86" s="181"/>
      <c r="I86" s="181"/>
      <c r="J86" s="185"/>
      <c r="K86" s="181"/>
      <c r="L86" s="185"/>
      <c r="M86" s="185"/>
      <c r="N86" s="185"/>
      <c r="O86" s="181"/>
      <c r="P86" s="181"/>
      <c r="Q86" s="181"/>
      <c r="R86" s="181"/>
      <c r="S86" s="185"/>
      <c r="T86" s="185"/>
      <c r="U86" s="185"/>
      <c r="V86" s="185"/>
      <c r="W86" s="181"/>
    </row>
    <row r="87" s="164" customFormat="1" ht="17.25" customHeight="1" spans="1:23">
      <c r="A87" s="182" t="s">
        <v>1291</v>
      </c>
      <c r="B87" s="191">
        <f ca="1">SUM(C87,'表七(2)'!B194)</f>
        <v>0</v>
      </c>
      <c r="C87" s="176">
        <f t="shared" si="1"/>
        <v>0</v>
      </c>
      <c r="D87" s="181"/>
      <c r="E87" s="181"/>
      <c r="F87" s="181"/>
      <c r="G87" s="181"/>
      <c r="H87" s="181"/>
      <c r="I87" s="181"/>
      <c r="J87" s="185"/>
      <c r="K87" s="181"/>
      <c r="L87" s="185"/>
      <c r="M87" s="185"/>
      <c r="N87" s="185"/>
      <c r="O87" s="181"/>
      <c r="P87" s="181"/>
      <c r="Q87" s="181"/>
      <c r="R87" s="181"/>
      <c r="S87" s="185"/>
      <c r="T87" s="185"/>
      <c r="U87" s="185"/>
      <c r="V87" s="185"/>
      <c r="W87" s="181"/>
    </row>
    <row r="88" s="164" customFormat="1" ht="17.25" customHeight="1" spans="1:23">
      <c r="A88" s="182" t="s">
        <v>1292</v>
      </c>
      <c r="B88" s="191">
        <f ca="1">SUM(C88,'表七(2)'!B195)</f>
        <v>0</v>
      </c>
      <c r="C88" s="176">
        <f t="shared" si="1"/>
        <v>0</v>
      </c>
      <c r="D88" s="181"/>
      <c r="E88" s="181"/>
      <c r="F88" s="181"/>
      <c r="G88" s="181"/>
      <c r="H88" s="181"/>
      <c r="I88" s="181"/>
      <c r="J88" s="185"/>
      <c r="K88" s="181"/>
      <c r="L88" s="185"/>
      <c r="M88" s="185"/>
      <c r="N88" s="185"/>
      <c r="O88" s="181"/>
      <c r="P88" s="181"/>
      <c r="Q88" s="181"/>
      <c r="R88" s="181"/>
      <c r="S88" s="185"/>
      <c r="T88" s="185"/>
      <c r="U88" s="185"/>
      <c r="V88" s="185"/>
      <c r="W88" s="181"/>
    </row>
    <row r="89" s="164" customFormat="1" ht="17.25" customHeight="1" spans="1:23">
      <c r="A89" s="182" t="s">
        <v>1293</v>
      </c>
      <c r="B89" s="191">
        <f ca="1">SUM(C89,'表七(2)'!B196)</f>
        <v>0</v>
      </c>
      <c r="C89" s="176">
        <f t="shared" si="1"/>
        <v>0</v>
      </c>
      <c r="D89" s="181"/>
      <c r="E89" s="181"/>
      <c r="F89" s="181"/>
      <c r="G89" s="181"/>
      <c r="H89" s="181"/>
      <c r="I89" s="181"/>
      <c r="J89" s="185"/>
      <c r="K89" s="181"/>
      <c r="L89" s="185"/>
      <c r="M89" s="185"/>
      <c r="N89" s="185"/>
      <c r="O89" s="181"/>
      <c r="P89" s="181"/>
      <c r="Q89" s="181"/>
      <c r="R89" s="181"/>
      <c r="S89" s="185"/>
      <c r="T89" s="185"/>
      <c r="U89" s="185"/>
      <c r="V89" s="185"/>
      <c r="W89" s="181"/>
    </row>
    <row r="90" s="164" customFormat="1" ht="17.25" customHeight="1" spans="1:23">
      <c r="A90" s="182" t="s">
        <v>1294</v>
      </c>
      <c r="B90" s="191">
        <f ca="1">SUM(C90,'表七(2)'!B197)</f>
        <v>0</v>
      </c>
      <c r="C90" s="176">
        <f t="shared" si="1"/>
        <v>0</v>
      </c>
      <c r="D90" s="181"/>
      <c r="E90" s="181"/>
      <c r="F90" s="181"/>
      <c r="G90" s="181"/>
      <c r="H90" s="181"/>
      <c r="I90" s="181"/>
      <c r="J90" s="185"/>
      <c r="K90" s="181"/>
      <c r="L90" s="185"/>
      <c r="M90" s="185"/>
      <c r="N90" s="185"/>
      <c r="O90" s="181"/>
      <c r="P90" s="181"/>
      <c r="Q90" s="181"/>
      <c r="R90" s="181"/>
      <c r="S90" s="185"/>
      <c r="T90" s="185"/>
      <c r="U90" s="185"/>
      <c r="V90" s="185"/>
      <c r="W90" s="181"/>
    </row>
    <row r="91" s="164" customFormat="1" ht="17.25" customHeight="1" spans="1:23">
      <c r="A91" s="182" t="s">
        <v>1295</v>
      </c>
      <c r="B91" s="191">
        <f ca="1">SUM(C91,'表七(2)'!B198)</f>
        <v>0</v>
      </c>
      <c r="C91" s="176">
        <f t="shared" si="1"/>
        <v>0</v>
      </c>
      <c r="D91" s="181"/>
      <c r="E91" s="181"/>
      <c r="F91" s="181"/>
      <c r="G91" s="181"/>
      <c r="H91" s="181"/>
      <c r="I91" s="181"/>
      <c r="J91" s="185"/>
      <c r="K91" s="181"/>
      <c r="L91" s="185"/>
      <c r="M91" s="185"/>
      <c r="N91" s="185"/>
      <c r="O91" s="181"/>
      <c r="P91" s="181"/>
      <c r="Q91" s="181"/>
      <c r="R91" s="181"/>
      <c r="S91" s="185"/>
      <c r="T91" s="185"/>
      <c r="U91" s="185"/>
      <c r="V91" s="185"/>
      <c r="W91" s="181"/>
    </row>
    <row r="92" s="164" customFormat="1" ht="17.25" customHeight="1" spans="1:23">
      <c r="A92" s="182" t="s">
        <v>1296</v>
      </c>
      <c r="B92" s="191">
        <f ca="1">SUM(C92,'表七(2)'!B199)</f>
        <v>0</v>
      </c>
      <c r="C92" s="176">
        <f t="shared" si="1"/>
        <v>0</v>
      </c>
      <c r="D92" s="181"/>
      <c r="E92" s="181"/>
      <c r="F92" s="181"/>
      <c r="G92" s="181"/>
      <c r="H92" s="181"/>
      <c r="I92" s="181"/>
      <c r="J92" s="185"/>
      <c r="K92" s="181"/>
      <c r="L92" s="185"/>
      <c r="M92" s="185"/>
      <c r="N92" s="185"/>
      <c r="O92" s="181"/>
      <c r="P92" s="181"/>
      <c r="Q92" s="181"/>
      <c r="R92" s="181"/>
      <c r="S92" s="185"/>
      <c r="T92" s="185"/>
      <c r="U92" s="185"/>
      <c r="V92" s="185"/>
      <c r="W92" s="181"/>
    </row>
    <row r="93" s="164" customFormat="1" ht="17.25" customHeight="1" spans="1:23">
      <c r="A93" s="180" t="s">
        <v>1297</v>
      </c>
      <c r="B93" s="191">
        <f ca="1">SUM(C93,'表七(2)'!B200)</f>
        <v>0</v>
      </c>
      <c r="C93" s="176">
        <f t="shared" si="1"/>
        <v>0</v>
      </c>
      <c r="D93" s="181"/>
      <c r="E93" s="181"/>
      <c r="F93" s="181"/>
      <c r="G93" s="181"/>
      <c r="H93" s="181"/>
      <c r="I93" s="181"/>
      <c r="J93" s="185"/>
      <c r="K93" s="181"/>
      <c r="L93" s="185"/>
      <c r="M93" s="185"/>
      <c r="N93" s="185"/>
      <c r="O93" s="181"/>
      <c r="P93" s="181"/>
      <c r="Q93" s="181"/>
      <c r="R93" s="181"/>
      <c r="S93" s="185"/>
      <c r="T93" s="185"/>
      <c r="U93" s="185"/>
      <c r="V93" s="185"/>
      <c r="W93" s="181"/>
    </row>
    <row r="94" s="164" customFormat="1" ht="17.25" customHeight="1" spans="1:23">
      <c r="A94" s="182" t="s">
        <v>1298</v>
      </c>
      <c r="B94" s="191">
        <f ca="1">SUM(C94,'表七(2)'!B201)</f>
        <v>0</v>
      </c>
      <c r="C94" s="176">
        <f t="shared" si="1"/>
        <v>0</v>
      </c>
      <c r="D94" s="181"/>
      <c r="E94" s="181"/>
      <c r="F94" s="181"/>
      <c r="G94" s="181"/>
      <c r="H94" s="181"/>
      <c r="I94" s="181"/>
      <c r="J94" s="185"/>
      <c r="K94" s="181"/>
      <c r="L94" s="185"/>
      <c r="M94" s="185"/>
      <c r="N94" s="185"/>
      <c r="O94" s="181"/>
      <c r="P94" s="181"/>
      <c r="Q94" s="181"/>
      <c r="R94" s="181"/>
      <c r="S94" s="185"/>
      <c r="T94" s="185"/>
      <c r="U94" s="185"/>
      <c r="V94" s="185"/>
      <c r="W94" s="181"/>
    </row>
    <row r="95" s="164" customFormat="1" ht="17.25" customHeight="1" spans="1:23">
      <c r="A95" s="183" t="s">
        <v>1234</v>
      </c>
      <c r="B95" s="191">
        <f ca="1">SUM(C95,'表七(2)'!B202)</f>
        <v>0</v>
      </c>
      <c r="C95" s="176">
        <f t="shared" si="1"/>
        <v>0</v>
      </c>
      <c r="D95" s="181"/>
      <c r="E95" s="181"/>
      <c r="F95" s="181"/>
      <c r="G95" s="181"/>
      <c r="H95" s="181"/>
      <c r="I95" s="181"/>
      <c r="J95" s="185"/>
      <c r="K95" s="181"/>
      <c r="L95" s="185"/>
      <c r="M95" s="185"/>
      <c r="N95" s="185"/>
      <c r="O95" s="181"/>
      <c r="P95" s="181"/>
      <c r="Q95" s="181"/>
      <c r="R95" s="181"/>
      <c r="S95" s="185"/>
      <c r="T95" s="185"/>
      <c r="U95" s="185"/>
      <c r="V95" s="185"/>
      <c r="W95" s="181"/>
    </row>
    <row r="96" s="164" customFormat="1" ht="17.25" customHeight="1" spans="1:23">
      <c r="A96" s="182" t="s">
        <v>1299</v>
      </c>
      <c r="B96" s="191">
        <f ca="1">SUM(C96,'表七(2)'!B203)</f>
        <v>0</v>
      </c>
      <c r="C96" s="176">
        <f t="shared" si="1"/>
        <v>0</v>
      </c>
      <c r="D96" s="181"/>
      <c r="E96" s="181"/>
      <c r="F96" s="181"/>
      <c r="G96" s="181"/>
      <c r="H96" s="181"/>
      <c r="I96" s="181"/>
      <c r="J96" s="185"/>
      <c r="K96" s="181"/>
      <c r="L96" s="185"/>
      <c r="M96" s="185"/>
      <c r="N96" s="185"/>
      <c r="O96" s="181"/>
      <c r="P96" s="181"/>
      <c r="Q96" s="181"/>
      <c r="R96" s="181"/>
      <c r="S96" s="185"/>
      <c r="T96" s="185"/>
      <c r="U96" s="185"/>
      <c r="V96" s="185"/>
      <c r="W96" s="181"/>
    </row>
    <row r="97" s="164" customFormat="1" ht="17.25" customHeight="1" spans="1:23">
      <c r="A97" s="182" t="s">
        <v>1300</v>
      </c>
      <c r="B97" s="191">
        <f ca="1">SUM(C97,'表七(2)'!B204)</f>
        <v>0</v>
      </c>
      <c r="C97" s="176">
        <f t="shared" si="1"/>
        <v>0</v>
      </c>
      <c r="D97" s="181"/>
      <c r="E97" s="181"/>
      <c r="F97" s="181"/>
      <c r="G97" s="181"/>
      <c r="H97" s="181"/>
      <c r="I97" s="181"/>
      <c r="J97" s="185"/>
      <c r="K97" s="181"/>
      <c r="L97" s="185"/>
      <c r="M97" s="185"/>
      <c r="N97" s="185"/>
      <c r="O97" s="181"/>
      <c r="P97" s="181"/>
      <c r="Q97" s="181"/>
      <c r="R97" s="181"/>
      <c r="S97" s="185"/>
      <c r="T97" s="185"/>
      <c r="U97" s="185"/>
      <c r="V97" s="185"/>
      <c r="W97" s="181"/>
    </row>
    <row r="98" s="164" customFormat="1" ht="17.25" customHeight="1" spans="1:23">
      <c r="A98" s="182" t="s">
        <v>1301</v>
      </c>
      <c r="B98" s="191">
        <f ca="1">SUM(C98,'表七(2)'!B205)</f>
        <v>0</v>
      </c>
      <c r="C98" s="176">
        <f t="shared" si="1"/>
        <v>0</v>
      </c>
      <c r="D98" s="181"/>
      <c r="E98" s="181"/>
      <c r="F98" s="181"/>
      <c r="G98" s="181"/>
      <c r="H98" s="181"/>
      <c r="I98" s="181"/>
      <c r="J98" s="185"/>
      <c r="K98" s="181"/>
      <c r="L98" s="185"/>
      <c r="M98" s="185"/>
      <c r="N98" s="185"/>
      <c r="O98" s="181"/>
      <c r="P98" s="181"/>
      <c r="Q98" s="181"/>
      <c r="R98" s="181"/>
      <c r="S98" s="185"/>
      <c r="T98" s="185"/>
      <c r="U98" s="185"/>
      <c r="V98" s="185"/>
      <c r="W98" s="181"/>
    </row>
    <row r="99" s="164" customFormat="1" ht="17.25" customHeight="1" spans="1:23">
      <c r="A99" s="182" t="s">
        <v>1302</v>
      </c>
      <c r="B99" s="191">
        <f ca="1">SUM(C99,'表七(2)'!B206)</f>
        <v>0</v>
      </c>
      <c r="C99" s="176">
        <f t="shared" si="1"/>
        <v>0</v>
      </c>
      <c r="D99" s="181"/>
      <c r="E99" s="181"/>
      <c r="F99" s="181"/>
      <c r="G99" s="181"/>
      <c r="H99" s="181"/>
      <c r="I99" s="181"/>
      <c r="J99" s="185"/>
      <c r="K99" s="181"/>
      <c r="L99" s="185"/>
      <c r="M99" s="185"/>
      <c r="N99" s="185"/>
      <c r="O99" s="181"/>
      <c r="P99" s="181"/>
      <c r="Q99" s="181"/>
      <c r="R99" s="181"/>
      <c r="S99" s="185"/>
      <c r="T99" s="185"/>
      <c r="U99" s="185"/>
      <c r="V99" s="185"/>
      <c r="W99" s="181"/>
    </row>
    <row r="100" s="164" customFormat="1" ht="17.25" customHeight="1" spans="1:23">
      <c r="A100" s="182" t="s">
        <v>1303</v>
      </c>
      <c r="B100" s="191">
        <f ca="1">SUM(C100,'表七(2)'!B207)</f>
        <v>0</v>
      </c>
      <c r="C100" s="176">
        <f t="shared" si="1"/>
        <v>0</v>
      </c>
      <c r="D100" s="181"/>
      <c r="E100" s="181"/>
      <c r="F100" s="181"/>
      <c r="G100" s="181"/>
      <c r="H100" s="181"/>
      <c r="I100" s="181"/>
      <c r="J100" s="185"/>
      <c r="K100" s="181"/>
      <c r="L100" s="185"/>
      <c r="M100" s="185"/>
      <c r="N100" s="185"/>
      <c r="O100" s="181"/>
      <c r="P100" s="181"/>
      <c r="Q100" s="181"/>
      <c r="R100" s="181"/>
      <c r="S100" s="185"/>
      <c r="T100" s="185"/>
      <c r="U100" s="185"/>
      <c r="V100" s="185"/>
      <c r="W100" s="181"/>
    </row>
    <row r="101" s="164" customFormat="1" ht="17.25" customHeight="1" spans="1:23">
      <c r="A101" s="182" t="s">
        <v>1304</v>
      </c>
      <c r="B101" s="191">
        <f ca="1">SUM(C101,'表七(2)'!B208)</f>
        <v>0</v>
      </c>
      <c r="C101" s="176">
        <f t="shared" si="1"/>
        <v>0</v>
      </c>
      <c r="D101" s="181"/>
      <c r="E101" s="181"/>
      <c r="F101" s="181"/>
      <c r="G101" s="181"/>
      <c r="H101" s="181"/>
      <c r="I101" s="181"/>
      <c r="J101" s="185"/>
      <c r="K101" s="181"/>
      <c r="L101" s="185"/>
      <c r="M101" s="185"/>
      <c r="N101" s="185"/>
      <c r="O101" s="181"/>
      <c r="P101" s="181"/>
      <c r="Q101" s="181"/>
      <c r="R101" s="181"/>
      <c r="S101" s="185"/>
      <c r="T101" s="185"/>
      <c r="U101" s="185"/>
      <c r="V101" s="185"/>
      <c r="W101" s="181"/>
    </row>
    <row r="102" s="164" customFormat="1" ht="17.25" customHeight="1" spans="1:23">
      <c r="A102" s="182" t="s">
        <v>1305</v>
      </c>
      <c r="B102" s="191">
        <f ca="1">SUM(C102,'表七(2)'!B209)</f>
        <v>0</v>
      </c>
      <c r="C102" s="176">
        <f t="shared" si="1"/>
        <v>0</v>
      </c>
      <c r="D102" s="181"/>
      <c r="E102" s="181"/>
      <c r="F102" s="181"/>
      <c r="G102" s="181"/>
      <c r="H102" s="181"/>
      <c r="I102" s="181"/>
      <c r="J102" s="185"/>
      <c r="K102" s="181"/>
      <c r="L102" s="185"/>
      <c r="M102" s="185"/>
      <c r="N102" s="185"/>
      <c r="O102" s="181"/>
      <c r="P102" s="181"/>
      <c r="Q102" s="181"/>
      <c r="R102" s="181"/>
      <c r="S102" s="185"/>
      <c r="T102" s="185"/>
      <c r="U102" s="185"/>
      <c r="V102" s="185"/>
      <c r="W102" s="181"/>
    </row>
    <row r="103" s="164" customFormat="1" ht="17.25" customHeight="1" spans="1:23">
      <c r="A103" s="180" t="s">
        <v>1306</v>
      </c>
      <c r="B103" s="191">
        <f ca="1">SUM(C103,'表七(2)'!B210)</f>
        <v>0</v>
      </c>
      <c r="C103" s="176">
        <f t="shared" si="1"/>
        <v>0</v>
      </c>
      <c r="D103" s="181"/>
      <c r="E103" s="181"/>
      <c r="F103" s="181"/>
      <c r="G103" s="181"/>
      <c r="H103" s="181"/>
      <c r="I103" s="181"/>
      <c r="J103" s="185"/>
      <c r="K103" s="181"/>
      <c r="L103" s="185"/>
      <c r="M103" s="185"/>
      <c r="N103" s="185"/>
      <c r="O103" s="181"/>
      <c r="P103" s="181"/>
      <c r="Q103" s="181"/>
      <c r="R103" s="181"/>
      <c r="S103" s="185"/>
      <c r="T103" s="185"/>
      <c r="U103" s="185"/>
      <c r="V103" s="185"/>
      <c r="W103" s="181"/>
    </row>
    <row r="104" s="164" customFormat="1" ht="17.25" customHeight="1" spans="1:23">
      <c r="A104" s="182" t="s">
        <v>1307</v>
      </c>
      <c r="B104" s="191">
        <f ca="1">SUM(C104,'表七(2)'!B211)</f>
        <v>0</v>
      </c>
      <c r="C104" s="176">
        <f t="shared" si="1"/>
        <v>0</v>
      </c>
      <c r="D104" s="181"/>
      <c r="E104" s="181"/>
      <c r="F104" s="181"/>
      <c r="G104" s="181"/>
      <c r="H104" s="181"/>
      <c r="I104" s="181"/>
      <c r="J104" s="185"/>
      <c r="K104" s="181"/>
      <c r="L104" s="185"/>
      <c r="M104" s="185"/>
      <c r="N104" s="185"/>
      <c r="O104" s="181"/>
      <c r="P104" s="181"/>
      <c r="Q104" s="181"/>
      <c r="R104" s="181"/>
      <c r="S104" s="185"/>
      <c r="T104" s="185"/>
      <c r="U104" s="185"/>
      <c r="V104" s="185"/>
      <c r="W104" s="181"/>
    </row>
    <row r="105" s="164" customFormat="1" ht="17.25" customHeight="1" spans="1:23">
      <c r="A105" s="183" t="s">
        <v>1234</v>
      </c>
      <c r="B105" s="191">
        <f ca="1">SUM(C105,'表七(2)'!B212)</f>
        <v>0</v>
      </c>
      <c r="C105" s="176">
        <f t="shared" si="1"/>
        <v>0</v>
      </c>
      <c r="D105" s="181"/>
      <c r="E105" s="181"/>
      <c r="F105" s="181"/>
      <c r="G105" s="181"/>
      <c r="H105" s="181"/>
      <c r="I105" s="181"/>
      <c r="J105" s="185"/>
      <c r="K105" s="181"/>
      <c r="L105" s="185"/>
      <c r="M105" s="185"/>
      <c r="N105" s="185"/>
      <c r="O105" s="181"/>
      <c r="P105" s="181"/>
      <c r="Q105" s="181"/>
      <c r="R105" s="181"/>
      <c r="S105" s="185"/>
      <c r="T105" s="185"/>
      <c r="U105" s="185"/>
      <c r="V105" s="185"/>
      <c r="W105" s="181"/>
    </row>
    <row r="106" s="164" customFormat="1" ht="17.25" customHeight="1" spans="1:23">
      <c r="A106" s="182" t="s">
        <v>1308</v>
      </c>
      <c r="B106" s="191">
        <f ca="1">SUM(C106,'表七(2)'!B213)</f>
        <v>0</v>
      </c>
      <c r="C106" s="176">
        <f t="shared" si="1"/>
        <v>0</v>
      </c>
      <c r="D106" s="181"/>
      <c r="E106" s="181"/>
      <c r="F106" s="181"/>
      <c r="G106" s="181"/>
      <c r="H106" s="181"/>
      <c r="I106" s="181"/>
      <c r="J106" s="185"/>
      <c r="K106" s="181"/>
      <c r="L106" s="185"/>
      <c r="M106" s="185"/>
      <c r="N106" s="185"/>
      <c r="O106" s="181"/>
      <c r="P106" s="181"/>
      <c r="Q106" s="181"/>
      <c r="R106" s="181"/>
      <c r="S106" s="185"/>
      <c r="T106" s="185"/>
      <c r="U106" s="185"/>
      <c r="V106" s="185"/>
      <c r="W106" s="181"/>
    </row>
    <row r="107" s="164" customFormat="1" ht="17.25" customHeight="1" spans="1:23">
      <c r="A107" s="182" t="s">
        <v>1309</v>
      </c>
      <c r="B107" s="191">
        <f ca="1">SUM(C107,'表七(2)'!B214)</f>
        <v>0</v>
      </c>
      <c r="C107" s="176">
        <f t="shared" si="1"/>
        <v>0</v>
      </c>
      <c r="D107" s="181"/>
      <c r="E107" s="181"/>
      <c r="F107" s="181"/>
      <c r="G107" s="181"/>
      <c r="H107" s="181"/>
      <c r="I107" s="181"/>
      <c r="J107" s="185"/>
      <c r="K107" s="181"/>
      <c r="L107" s="185"/>
      <c r="M107" s="185"/>
      <c r="N107" s="185"/>
      <c r="O107" s="181"/>
      <c r="P107" s="181"/>
      <c r="Q107" s="181"/>
      <c r="R107" s="181"/>
      <c r="S107" s="185"/>
      <c r="T107" s="185"/>
      <c r="U107" s="185"/>
      <c r="V107" s="185"/>
      <c r="W107" s="181"/>
    </row>
    <row r="108" s="164" customFormat="1" ht="17.25" customHeight="1" spans="1:23">
      <c r="A108" s="182" t="s">
        <v>1310</v>
      </c>
      <c r="B108" s="191">
        <f ca="1">SUM(C108,'表七(2)'!B215)</f>
        <v>0</v>
      </c>
      <c r="C108" s="176">
        <f t="shared" si="1"/>
        <v>0</v>
      </c>
      <c r="D108" s="181"/>
      <c r="E108" s="181"/>
      <c r="F108" s="181"/>
      <c r="G108" s="181"/>
      <c r="H108" s="181"/>
      <c r="I108" s="181"/>
      <c r="J108" s="185"/>
      <c r="K108" s="181"/>
      <c r="L108" s="185"/>
      <c r="M108" s="185"/>
      <c r="N108" s="185"/>
      <c r="O108" s="181"/>
      <c r="P108" s="181"/>
      <c r="Q108" s="181"/>
      <c r="R108" s="181"/>
      <c r="S108" s="185"/>
      <c r="T108" s="185"/>
      <c r="U108" s="185"/>
      <c r="V108" s="185"/>
      <c r="W108" s="181"/>
    </row>
    <row r="109" s="164" customFormat="1" ht="17.25" customHeight="1" spans="1:23">
      <c r="A109" s="182" t="s">
        <v>1311</v>
      </c>
      <c r="B109" s="191">
        <f ca="1">SUM(C109,'表七(2)'!B216)</f>
        <v>0</v>
      </c>
      <c r="C109" s="176">
        <f t="shared" si="1"/>
        <v>0</v>
      </c>
      <c r="D109" s="181"/>
      <c r="E109" s="181"/>
      <c r="F109" s="181"/>
      <c r="G109" s="181"/>
      <c r="H109" s="181"/>
      <c r="I109" s="181"/>
      <c r="J109" s="185"/>
      <c r="K109" s="181"/>
      <c r="L109" s="185"/>
      <c r="M109" s="185"/>
      <c r="N109" s="185"/>
      <c r="O109" s="181"/>
      <c r="P109" s="181"/>
      <c r="Q109" s="181"/>
      <c r="R109" s="181"/>
      <c r="S109" s="185"/>
      <c r="T109" s="185"/>
      <c r="U109" s="185"/>
      <c r="V109" s="185"/>
      <c r="W109" s="181"/>
    </row>
    <row r="110" s="164" customFormat="1" ht="17.25" customHeight="1" spans="1:23">
      <c r="A110" s="182" t="s">
        <v>1312</v>
      </c>
      <c r="B110" s="191">
        <f ca="1">SUM(C110,'表七(2)'!B217)</f>
        <v>0</v>
      </c>
      <c r="C110" s="176">
        <f t="shared" si="1"/>
        <v>0</v>
      </c>
      <c r="D110" s="181"/>
      <c r="E110" s="181"/>
      <c r="F110" s="181"/>
      <c r="G110" s="181"/>
      <c r="H110" s="181"/>
      <c r="I110" s="181"/>
      <c r="J110" s="185"/>
      <c r="K110" s="181"/>
      <c r="L110" s="185"/>
      <c r="M110" s="185"/>
      <c r="N110" s="185"/>
      <c r="O110" s="181"/>
      <c r="P110" s="181"/>
      <c r="Q110" s="181"/>
      <c r="R110" s="181"/>
      <c r="S110" s="185"/>
      <c r="T110" s="185"/>
      <c r="U110" s="185"/>
      <c r="V110" s="185"/>
      <c r="W110" s="181"/>
    </row>
    <row r="111" s="164" customFormat="1" ht="17.25" customHeight="1" spans="1:23">
      <c r="A111" s="182" t="s">
        <v>1313</v>
      </c>
      <c r="B111" s="191">
        <f ca="1">SUM(C111,'表七(2)'!B218)</f>
        <v>0</v>
      </c>
      <c r="C111" s="176">
        <f t="shared" si="1"/>
        <v>0</v>
      </c>
      <c r="D111" s="181"/>
      <c r="E111" s="181"/>
      <c r="F111" s="181"/>
      <c r="G111" s="181"/>
      <c r="H111" s="181"/>
      <c r="I111" s="181"/>
      <c r="J111" s="185"/>
      <c r="K111" s="181"/>
      <c r="L111" s="185"/>
      <c r="M111" s="185"/>
      <c r="N111" s="185"/>
      <c r="O111" s="181"/>
      <c r="P111" s="181"/>
      <c r="Q111" s="181"/>
      <c r="R111" s="181"/>
      <c r="S111" s="185"/>
      <c r="T111" s="185"/>
      <c r="U111" s="185"/>
      <c r="V111" s="185"/>
      <c r="W111" s="181"/>
    </row>
    <row r="112" s="164" customFormat="1" ht="17.25" customHeight="1" spans="1:23">
      <c r="A112" s="182" t="s">
        <v>1314</v>
      </c>
      <c r="B112" s="191">
        <f ca="1">SUM(C112,'表七(2)'!B219)</f>
        <v>0</v>
      </c>
      <c r="C112" s="176">
        <f t="shared" si="1"/>
        <v>0</v>
      </c>
      <c r="D112" s="181"/>
      <c r="E112" s="181"/>
      <c r="F112" s="181"/>
      <c r="G112" s="181"/>
      <c r="H112" s="181"/>
      <c r="I112" s="181"/>
      <c r="J112" s="185"/>
      <c r="K112" s="181"/>
      <c r="L112" s="185"/>
      <c r="M112" s="185"/>
      <c r="N112" s="185"/>
      <c r="O112" s="181"/>
      <c r="P112" s="181"/>
      <c r="Q112" s="181"/>
      <c r="R112" s="181"/>
      <c r="S112" s="185"/>
      <c r="T112" s="185"/>
      <c r="U112" s="185"/>
      <c r="V112" s="185"/>
      <c r="W112" s="181"/>
    </row>
    <row r="113" s="164" customFormat="1" ht="17.25" customHeight="1" spans="1:23">
      <c r="A113" s="182" t="s">
        <v>1315</v>
      </c>
      <c r="B113" s="191">
        <f ca="1">SUM(C113,'表七(2)'!B220)</f>
        <v>0</v>
      </c>
      <c r="C113" s="176">
        <f t="shared" si="1"/>
        <v>0</v>
      </c>
      <c r="D113" s="181"/>
      <c r="E113" s="181"/>
      <c r="F113" s="181"/>
      <c r="G113" s="181"/>
      <c r="H113" s="181"/>
      <c r="I113" s="181"/>
      <c r="J113" s="185"/>
      <c r="K113" s="181"/>
      <c r="L113" s="185"/>
      <c r="M113" s="185"/>
      <c r="N113" s="185"/>
      <c r="O113" s="181"/>
      <c r="P113" s="181"/>
      <c r="Q113" s="181"/>
      <c r="R113" s="181"/>
      <c r="S113" s="185"/>
      <c r="T113" s="185"/>
      <c r="U113" s="185"/>
      <c r="V113" s="185"/>
      <c r="W113" s="181"/>
    </row>
    <row r="114" s="164" customFormat="1" ht="17.25" customHeight="1" spans="1:23">
      <c r="A114" s="182" t="s">
        <v>1316</v>
      </c>
      <c r="B114" s="191">
        <f ca="1">SUM(C114,'表七(2)'!B221)</f>
        <v>0</v>
      </c>
      <c r="C114" s="176">
        <f t="shared" si="1"/>
        <v>0</v>
      </c>
      <c r="D114" s="181"/>
      <c r="E114" s="181"/>
      <c r="F114" s="181"/>
      <c r="G114" s="181"/>
      <c r="H114" s="181"/>
      <c r="I114" s="181"/>
      <c r="J114" s="185"/>
      <c r="K114" s="181"/>
      <c r="L114" s="185"/>
      <c r="M114" s="185"/>
      <c r="N114" s="185"/>
      <c r="O114" s="181"/>
      <c r="P114" s="181"/>
      <c r="Q114" s="181"/>
      <c r="R114" s="181"/>
      <c r="S114" s="185"/>
      <c r="T114" s="185"/>
      <c r="U114" s="185"/>
      <c r="V114" s="185"/>
      <c r="W114" s="181"/>
    </row>
    <row r="115" s="164" customFormat="1" ht="17.25" customHeight="1" spans="1:23">
      <c r="A115" s="180" t="s">
        <v>1317</v>
      </c>
      <c r="B115" s="191">
        <f ca="1">SUM(C115,'表七(2)'!B222)</f>
        <v>0</v>
      </c>
      <c r="C115" s="176">
        <f t="shared" si="1"/>
        <v>0</v>
      </c>
      <c r="D115" s="181"/>
      <c r="E115" s="181"/>
      <c r="F115" s="181"/>
      <c r="G115" s="181"/>
      <c r="H115" s="181"/>
      <c r="I115" s="181"/>
      <c r="J115" s="185"/>
      <c r="K115" s="181"/>
      <c r="L115" s="185"/>
      <c r="M115" s="185"/>
      <c r="N115" s="185"/>
      <c r="O115" s="181"/>
      <c r="P115" s="181"/>
      <c r="Q115" s="181"/>
      <c r="R115" s="181"/>
      <c r="S115" s="185"/>
      <c r="T115" s="185"/>
      <c r="U115" s="185"/>
      <c r="V115" s="185"/>
      <c r="W115" s="181"/>
    </row>
    <row r="116" s="164" customFormat="1" ht="17.25" customHeight="1" spans="1:23">
      <c r="A116" s="182" t="s">
        <v>1318</v>
      </c>
      <c r="B116" s="191">
        <f ca="1">SUM(C116,'表七(2)'!B223)</f>
        <v>0</v>
      </c>
      <c r="C116" s="176">
        <f t="shared" si="1"/>
        <v>0</v>
      </c>
      <c r="D116" s="181"/>
      <c r="E116" s="181"/>
      <c r="F116" s="181"/>
      <c r="G116" s="181"/>
      <c r="H116" s="181"/>
      <c r="I116" s="181"/>
      <c r="J116" s="185"/>
      <c r="K116" s="181"/>
      <c r="L116" s="185"/>
      <c r="M116" s="185"/>
      <c r="N116" s="185"/>
      <c r="O116" s="181"/>
      <c r="P116" s="181"/>
      <c r="Q116" s="181"/>
      <c r="R116" s="181"/>
      <c r="S116" s="185"/>
      <c r="T116" s="185"/>
      <c r="U116" s="185"/>
      <c r="V116" s="185"/>
      <c r="W116" s="181"/>
    </row>
    <row r="117" s="164" customFormat="1" ht="17.25" customHeight="1" spans="1:23">
      <c r="A117" s="183" t="s">
        <v>1234</v>
      </c>
      <c r="B117" s="191">
        <f ca="1">SUM(C117,'表七(2)'!B224)</f>
        <v>0</v>
      </c>
      <c r="C117" s="176">
        <f t="shared" si="1"/>
        <v>0</v>
      </c>
      <c r="D117" s="181"/>
      <c r="E117" s="181"/>
      <c r="F117" s="181"/>
      <c r="G117" s="181"/>
      <c r="H117" s="181"/>
      <c r="I117" s="181"/>
      <c r="J117" s="185"/>
      <c r="K117" s="181"/>
      <c r="L117" s="185"/>
      <c r="M117" s="185"/>
      <c r="N117" s="185"/>
      <c r="O117" s="181"/>
      <c r="P117" s="181"/>
      <c r="Q117" s="181"/>
      <c r="R117" s="181"/>
      <c r="S117" s="185"/>
      <c r="T117" s="185"/>
      <c r="U117" s="185"/>
      <c r="V117" s="185"/>
      <c r="W117" s="181"/>
    </row>
    <row r="118" s="164" customFormat="1" ht="17.25" customHeight="1" spans="1:23">
      <c r="A118" s="182" t="s">
        <v>1319</v>
      </c>
      <c r="B118" s="191">
        <f ca="1">SUM(C118,'表七(2)'!B225)</f>
        <v>0</v>
      </c>
      <c r="C118" s="176">
        <f t="shared" si="1"/>
        <v>0</v>
      </c>
      <c r="D118" s="181"/>
      <c r="E118" s="181"/>
      <c r="F118" s="181"/>
      <c r="G118" s="181"/>
      <c r="H118" s="181"/>
      <c r="I118" s="181"/>
      <c r="J118" s="185"/>
      <c r="K118" s="181"/>
      <c r="L118" s="185"/>
      <c r="M118" s="185"/>
      <c r="N118" s="185"/>
      <c r="O118" s="181"/>
      <c r="P118" s="181"/>
      <c r="Q118" s="181"/>
      <c r="R118" s="181"/>
      <c r="S118" s="185"/>
      <c r="T118" s="185"/>
      <c r="U118" s="185"/>
      <c r="V118" s="185"/>
      <c r="W118" s="181"/>
    </row>
    <row r="119" s="164" customFormat="1" ht="17.25" customHeight="1" spans="1:23">
      <c r="A119" s="182" t="s">
        <v>1320</v>
      </c>
      <c r="B119" s="191">
        <f ca="1">SUM(C119,'表七(2)'!B226)</f>
        <v>0</v>
      </c>
      <c r="C119" s="176">
        <f t="shared" si="1"/>
        <v>0</v>
      </c>
      <c r="D119" s="181"/>
      <c r="E119" s="181"/>
      <c r="F119" s="181"/>
      <c r="G119" s="181"/>
      <c r="H119" s="181"/>
      <c r="I119" s="181"/>
      <c r="J119" s="185"/>
      <c r="K119" s="181"/>
      <c r="L119" s="185"/>
      <c r="M119" s="185"/>
      <c r="N119" s="185"/>
      <c r="O119" s="181"/>
      <c r="P119" s="181"/>
      <c r="Q119" s="181"/>
      <c r="R119" s="181"/>
      <c r="S119" s="185"/>
      <c r="T119" s="185"/>
      <c r="U119" s="185"/>
      <c r="V119" s="185"/>
      <c r="W119" s="181"/>
    </row>
    <row r="120" s="164" customFormat="1" ht="17.25" customHeight="1" spans="1:23">
      <c r="A120" s="182" t="s">
        <v>1321</v>
      </c>
      <c r="B120" s="191">
        <f ca="1">SUM(C120,'表七(2)'!B227)</f>
        <v>0</v>
      </c>
      <c r="C120" s="176">
        <f t="shared" si="1"/>
        <v>0</v>
      </c>
      <c r="D120" s="181"/>
      <c r="E120" s="181"/>
      <c r="F120" s="181"/>
      <c r="G120" s="181"/>
      <c r="H120" s="181"/>
      <c r="I120" s="181"/>
      <c r="J120" s="185"/>
      <c r="K120" s="181"/>
      <c r="L120" s="185"/>
      <c r="M120" s="185"/>
      <c r="N120" s="185"/>
      <c r="O120" s="181"/>
      <c r="P120" s="181"/>
      <c r="Q120" s="181"/>
      <c r="R120" s="181"/>
      <c r="S120" s="185"/>
      <c r="T120" s="185"/>
      <c r="U120" s="185"/>
      <c r="V120" s="185"/>
      <c r="W120" s="181"/>
    </row>
    <row r="121" s="164" customFormat="1" ht="17.25" customHeight="1" spans="1:23">
      <c r="A121" s="182" t="s">
        <v>1322</v>
      </c>
      <c r="B121" s="191">
        <f ca="1">SUM(C121,'表七(2)'!B228)</f>
        <v>0</v>
      </c>
      <c r="C121" s="176">
        <f t="shared" si="1"/>
        <v>0</v>
      </c>
      <c r="D121" s="181"/>
      <c r="E121" s="181"/>
      <c r="F121" s="181"/>
      <c r="G121" s="181"/>
      <c r="H121" s="181"/>
      <c r="I121" s="181"/>
      <c r="J121" s="185"/>
      <c r="K121" s="181"/>
      <c r="L121" s="185"/>
      <c r="M121" s="185"/>
      <c r="N121" s="185"/>
      <c r="O121" s="181"/>
      <c r="P121" s="181"/>
      <c r="Q121" s="181"/>
      <c r="R121" s="181"/>
      <c r="S121" s="185"/>
      <c r="T121" s="185"/>
      <c r="U121" s="185"/>
      <c r="V121" s="185"/>
      <c r="W121" s="181"/>
    </row>
    <row r="122" s="164" customFormat="1" ht="17.25" customHeight="1" spans="1:23">
      <c r="A122" s="182" t="s">
        <v>1323</v>
      </c>
      <c r="B122" s="191">
        <f ca="1">SUM(C122,'表七(2)'!B229)</f>
        <v>0</v>
      </c>
      <c r="C122" s="176">
        <f t="shared" si="1"/>
        <v>0</v>
      </c>
      <c r="D122" s="181"/>
      <c r="E122" s="181"/>
      <c r="F122" s="181"/>
      <c r="G122" s="181"/>
      <c r="H122" s="181"/>
      <c r="I122" s="181"/>
      <c r="J122" s="185"/>
      <c r="K122" s="181"/>
      <c r="L122" s="185"/>
      <c r="M122" s="185"/>
      <c r="N122" s="185"/>
      <c r="O122" s="181"/>
      <c r="P122" s="181"/>
      <c r="Q122" s="181"/>
      <c r="R122" s="181"/>
      <c r="S122" s="185"/>
      <c r="T122" s="185"/>
      <c r="U122" s="185"/>
      <c r="V122" s="185"/>
      <c r="W122" s="181"/>
    </row>
    <row r="123" s="164" customFormat="1" ht="17.25" customHeight="1" spans="1:23">
      <c r="A123" s="182" t="s">
        <v>1324</v>
      </c>
      <c r="B123" s="191">
        <f ca="1">SUM(C123,'表七(2)'!B230)</f>
        <v>0</v>
      </c>
      <c r="C123" s="176">
        <f t="shared" si="1"/>
        <v>0</v>
      </c>
      <c r="D123" s="181"/>
      <c r="E123" s="181"/>
      <c r="F123" s="181"/>
      <c r="G123" s="181"/>
      <c r="H123" s="181"/>
      <c r="I123" s="181"/>
      <c r="J123" s="185"/>
      <c r="K123" s="181"/>
      <c r="L123" s="185"/>
      <c r="M123" s="185"/>
      <c r="N123" s="185"/>
      <c r="O123" s="181"/>
      <c r="P123" s="181"/>
      <c r="Q123" s="181"/>
      <c r="R123" s="181"/>
      <c r="S123" s="185"/>
      <c r="T123" s="185"/>
      <c r="U123" s="185"/>
      <c r="V123" s="185"/>
      <c r="W123" s="181"/>
    </row>
    <row r="124" s="164" customFormat="1" ht="17.25" customHeight="1" spans="1:23">
      <c r="A124" s="182" t="s">
        <v>1325</v>
      </c>
      <c r="B124" s="191">
        <f ca="1">SUM(C124,'表七(2)'!B231)</f>
        <v>0</v>
      </c>
      <c r="C124" s="176">
        <f t="shared" si="1"/>
        <v>0</v>
      </c>
      <c r="D124" s="181"/>
      <c r="E124" s="181"/>
      <c r="F124" s="181"/>
      <c r="G124" s="181"/>
      <c r="H124" s="181"/>
      <c r="I124" s="181"/>
      <c r="J124" s="185"/>
      <c r="K124" s="181"/>
      <c r="L124" s="185"/>
      <c r="M124" s="185"/>
      <c r="N124" s="185"/>
      <c r="O124" s="181"/>
      <c r="P124" s="181"/>
      <c r="Q124" s="181"/>
      <c r="R124" s="181"/>
      <c r="S124" s="185"/>
      <c r="T124" s="185"/>
      <c r="U124" s="185"/>
      <c r="V124" s="185"/>
      <c r="W124" s="181"/>
    </row>
    <row r="125" s="164" customFormat="1" ht="17.25" customHeight="1" spans="1:23">
      <c r="A125" s="182" t="s">
        <v>1326</v>
      </c>
      <c r="B125" s="191">
        <f ca="1">SUM(C125,'表七(2)'!B232)</f>
        <v>0</v>
      </c>
      <c r="C125" s="176">
        <f t="shared" si="1"/>
        <v>0</v>
      </c>
      <c r="D125" s="181"/>
      <c r="E125" s="181"/>
      <c r="F125" s="181"/>
      <c r="G125" s="181"/>
      <c r="H125" s="181"/>
      <c r="I125" s="181"/>
      <c r="J125" s="185"/>
      <c r="K125" s="181"/>
      <c r="L125" s="185"/>
      <c r="M125" s="185"/>
      <c r="N125" s="185"/>
      <c r="O125" s="181"/>
      <c r="P125" s="181"/>
      <c r="Q125" s="181"/>
      <c r="R125" s="181"/>
      <c r="S125" s="185"/>
      <c r="T125" s="185"/>
      <c r="U125" s="185"/>
      <c r="V125" s="185"/>
      <c r="W125" s="181"/>
    </row>
    <row r="126" s="164" customFormat="1" ht="17.25" customHeight="1" spans="1:23">
      <c r="A126" s="180" t="s">
        <v>1327</v>
      </c>
      <c r="B126" s="191">
        <f ca="1">SUM(C126,'表七(2)'!B233)</f>
        <v>0</v>
      </c>
      <c r="C126" s="176">
        <f t="shared" si="1"/>
        <v>0</v>
      </c>
      <c r="D126" s="181"/>
      <c r="E126" s="181"/>
      <c r="F126" s="181"/>
      <c r="G126" s="181"/>
      <c r="H126" s="181"/>
      <c r="I126" s="181"/>
      <c r="J126" s="185"/>
      <c r="K126" s="181"/>
      <c r="L126" s="185"/>
      <c r="M126" s="185"/>
      <c r="N126" s="185"/>
      <c r="O126" s="181"/>
      <c r="P126" s="181"/>
      <c r="Q126" s="181"/>
      <c r="R126" s="181"/>
      <c r="S126" s="185"/>
      <c r="T126" s="185"/>
      <c r="U126" s="185"/>
      <c r="V126" s="185"/>
      <c r="W126" s="181"/>
    </row>
    <row r="127" s="164" customFormat="1" ht="17.25" customHeight="1" spans="1:23">
      <c r="A127" s="182" t="s">
        <v>1328</v>
      </c>
      <c r="B127" s="191">
        <f ca="1">SUM(C127,'表七(2)'!B234)</f>
        <v>0</v>
      </c>
      <c r="C127" s="176">
        <f t="shared" si="1"/>
        <v>0</v>
      </c>
      <c r="D127" s="181"/>
      <c r="E127" s="181"/>
      <c r="F127" s="181"/>
      <c r="G127" s="181"/>
      <c r="H127" s="181"/>
      <c r="I127" s="181"/>
      <c r="J127" s="185"/>
      <c r="K127" s="181"/>
      <c r="L127" s="185"/>
      <c r="M127" s="185"/>
      <c r="N127" s="185"/>
      <c r="O127" s="181"/>
      <c r="P127" s="181"/>
      <c r="Q127" s="181"/>
      <c r="R127" s="181"/>
      <c r="S127" s="185"/>
      <c r="T127" s="185"/>
      <c r="U127" s="185"/>
      <c r="V127" s="185"/>
      <c r="W127" s="181"/>
    </row>
    <row r="128" s="164" customFormat="1" ht="17.25" customHeight="1" spans="1:23">
      <c r="A128" s="183" t="s">
        <v>1234</v>
      </c>
      <c r="B128" s="191">
        <f ca="1">SUM(C128,'表七(2)'!B235)</f>
        <v>0</v>
      </c>
      <c r="C128" s="176">
        <f t="shared" si="1"/>
        <v>0</v>
      </c>
      <c r="D128" s="181"/>
      <c r="E128" s="181"/>
      <c r="F128" s="181"/>
      <c r="G128" s="181"/>
      <c r="H128" s="181"/>
      <c r="I128" s="181"/>
      <c r="J128" s="185"/>
      <c r="K128" s="181"/>
      <c r="L128" s="185"/>
      <c r="M128" s="185"/>
      <c r="N128" s="185"/>
      <c r="O128" s="181"/>
      <c r="P128" s="181"/>
      <c r="Q128" s="181"/>
      <c r="R128" s="181"/>
      <c r="S128" s="185"/>
      <c r="T128" s="185"/>
      <c r="U128" s="185"/>
      <c r="V128" s="185"/>
      <c r="W128" s="181"/>
    </row>
    <row r="129" s="164" customFormat="1" ht="17.25" customHeight="1" spans="1:23">
      <c r="A129" s="182" t="s">
        <v>1329</v>
      </c>
      <c r="B129" s="191">
        <f ca="1">SUM(C129,'表七(2)'!B236)</f>
        <v>0</v>
      </c>
      <c r="C129" s="176">
        <f t="shared" si="1"/>
        <v>0</v>
      </c>
      <c r="D129" s="181"/>
      <c r="E129" s="181"/>
      <c r="F129" s="181"/>
      <c r="G129" s="181"/>
      <c r="H129" s="181"/>
      <c r="I129" s="181"/>
      <c r="J129" s="185"/>
      <c r="K129" s="181"/>
      <c r="L129" s="185"/>
      <c r="M129" s="185"/>
      <c r="N129" s="185"/>
      <c r="O129" s="181"/>
      <c r="P129" s="181"/>
      <c r="Q129" s="181"/>
      <c r="R129" s="181"/>
      <c r="S129" s="185"/>
      <c r="T129" s="185"/>
      <c r="U129" s="185"/>
      <c r="V129" s="185"/>
      <c r="W129" s="181"/>
    </row>
    <row r="130" s="164" customFormat="1" ht="17.25" customHeight="1" spans="1:23">
      <c r="A130" s="182" t="s">
        <v>1330</v>
      </c>
      <c r="B130" s="191">
        <f ca="1">SUM(C130,'表七(2)'!B237)</f>
        <v>74508</v>
      </c>
      <c r="C130" s="176">
        <f t="shared" si="1"/>
        <v>74508</v>
      </c>
      <c r="D130" s="181"/>
      <c r="E130" s="181">
        <v>36531</v>
      </c>
      <c r="F130" s="181">
        <v>6424</v>
      </c>
      <c r="G130" s="181">
        <v>3636</v>
      </c>
      <c r="H130" s="181"/>
      <c r="I130" s="181">
        <v>469</v>
      </c>
      <c r="J130" s="185"/>
      <c r="K130" s="181">
        <v>484</v>
      </c>
      <c r="L130" s="185">
        <v>4585</v>
      </c>
      <c r="M130" s="185">
        <v>2108</v>
      </c>
      <c r="N130" s="185">
        <v>333</v>
      </c>
      <c r="O130" s="181"/>
      <c r="P130" s="181"/>
      <c r="Q130" s="181">
        <v>4565</v>
      </c>
      <c r="R130" s="181">
        <v>9953</v>
      </c>
      <c r="S130" s="185"/>
      <c r="T130" s="185">
        <v>5420</v>
      </c>
      <c r="U130" s="185"/>
      <c r="V130" s="185"/>
      <c r="W130" s="181"/>
    </row>
    <row r="131" s="164" customFormat="1" ht="17.25" customHeight="1" spans="1:23">
      <c r="A131" s="182" t="s">
        <v>1331</v>
      </c>
      <c r="B131" s="191">
        <f ca="1">SUM(C131,'表七(2)'!B238)</f>
        <v>0</v>
      </c>
      <c r="C131" s="176">
        <f t="shared" si="1"/>
        <v>0</v>
      </c>
      <c r="D131" s="181"/>
      <c r="E131" s="181"/>
      <c r="F131" s="181"/>
      <c r="G131" s="181"/>
      <c r="H131" s="181"/>
      <c r="I131" s="181"/>
      <c r="J131" s="185"/>
      <c r="K131" s="181"/>
      <c r="L131" s="185"/>
      <c r="M131" s="185"/>
      <c r="N131" s="185"/>
      <c r="O131" s="181"/>
      <c r="P131" s="181"/>
      <c r="Q131" s="181"/>
      <c r="R131" s="181"/>
      <c r="S131" s="185"/>
      <c r="T131" s="185"/>
      <c r="U131" s="185"/>
      <c r="V131" s="185"/>
      <c r="W131" s="181"/>
    </row>
    <row r="132" s="164" customFormat="1" ht="17.25" customHeight="1" spans="1:23">
      <c r="A132" s="182" t="s">
        <v>1332</v>
      </c>
      <c r="B132" s="191">
        <f ca="1">SUM(C132,'表七(2)'!B239)</f>
        <v>0</v>
      </c>
      <c r="C132" s="176">
        <f t="shared" si="1"/>
        <v>0</v>
      </c>
      <c r="D132" s="181"/>
      <c r="E132" s="181"/>
      <c r="F132" s="181"/>
      <c r="G132" s="181"/>
      <c r="H132" s="181"/>
      <c r="I132" s="181"/>
      <c r="J132" s="185"/>
      <c r="K132" s="181"/>
      <c r="L132" s="185"/>
      <c r="M132" s="185"/>
      <c r="N132" s="185"/>
      <c r="O132" s="181"/>
      <c r="P132" s="181"/>
      <c r="Q132" s="181"/>
      <c r="R132" s="181"/>
      <c r="S132" s="185"/>
      <c r="T132" s="185"/>
      <c r="U132" s="185"/>
      <c r="V132" s="185"/>
      <c r="W132" s="181"/>
    </row>
    <row r="133" s="164" customFormat="1" ht="17.25" customHeight="1" spans="1:23">
      <c r="A133" s="182" t="s">
        <v>1333</v>
      </c>
      <c r="B133" s="191">
        <f ca="1">SUM(C133,'表七(2)'!B240)</f>
        <v>0</v>
      </c>
      <c r="C133" s="176">
        <f t="shared" si="1"/>
        <v>0</v>
      </c>
      <c r="D133" s="181"/>
      <c r="E133" s="181"/>
      <c r="F133" s="181"/>
      <c r="G133" s="181"/>
      <c r="H133" s="181"/>
      <c r="I133" s="181"/>
      <c r="J133" s="185"/>
      <c r="K133" s="181"/>
      <c r="L133" s="185"/>
      <c r="M133" s="185"/>
      <c r="N133" s="185"/>
      <c r="O133" s="181"/>
      <c r="P133" s="181"/>
      <c r="Q133" s="181"/>
      <c r="R133" s="181"/>
      <c r="S133" s="185"/>
      <c r="T133" s="185"/>
      <c r="U133" s="185"/>
      <c r="V133" s="185"/>
      <c r="W133" s="181"/>
    </row>
    <row r="134" s="164" customFormat="1" ht="17.25" customHeight="1" spans="1:23">
      <c r="A134" s="182" t="s">
        <v>1334</v>
      </c>
      <c r="B134" s="191">
        <f ca="1">SUM(C134,'表七(2)'!B241)</f>
        <v>0</v>
      </c>
      <c r="C134" s="176">
        <f t="shared" si="1"/>
        <v>0</v>
      </c>
      <c r="D134" s="181"/>
      <c r="E134" s="181"/>
      <c r="F134" s="181"/>
      <c r="G134" s="181"/>
      <c r="H134" s="181"/>
      <c r="I134" s="181"/>
      <c r="J134" s="185"/>
      <c r="K134" s="181"/>
      <c r="L134" s="185"/>
      <c r="M134" s="185"/>
      <c r="N134" s="185"/>
      <c r="O134" s="181"/>
      <c r="P134" s="181"/>
      <c r="Q134" s="181"/>
      <c r="R134" s="181"/>
      <c r="S134" s="185"/>
      <c r="T134" s="185"/>
      <c r="U134" s="185"/>
      <c r="V134" s="185"/>
      <c r="W134" s="181"/>
    </row>
    <row r="135" s="164" customFormat="1" ht="17.25" customHeight="1" spans="1:23">
      <c r="A135" s="182" t="s">
        <v>1335</v>
      </c>
      <c r="B135" s="191">
        <f ca="1">SUM(C135,'表七(2)'!B242)</f>
        <v>0</v>
      </c>
      <c r="C135" s="176">
        <f>SUM(D135:W135)</f>
        <v>0</v>
      </c>
      <c r="D135" s="181"/>
      <c r="E135" s="181"/>
      <c r="F135" s="181"/>
      <c r="G135" s="181"/>
      <c r="H135" s="181"/>
      <c r="I135" s="181"/>
      <c r="J135" s="185"/>
      <c r="K135" s="181"/>
      <c r="L135" s="185"/>
      <c r="M135" s="185"/>
      <c r="N135" s="185"/>
      <c r="O135" s="181"/>
      <c r="P135" s="181"/>
      <c r="Q135" s="181"/>
      <c r="R135" s="181"/>
      <c r="S135" s="185"/>
      <c r="T135" s="185"/>
      <c r="U135" s="185"/>
      <c r="V135" s="185"/>
      <c r="W135" s="181"/>
    </row>
    <row r="136" s="164" customFormat="1" ht="17.25" customHeight="1" spans="1:23">
      <c r="A136" s="182" t="s">
        <v>1336</v>
      </c>
      <c r="B136" s="191">
        <f ca="1">SUM(C136,'表七(2)'!B243)</f>
        <v>0</v>
      </c>
      <c r="C136" s="176">
        <f>SUM(D136:W136)</f>
        <v>0</v>
      </c>
      <c r="D136" s="181"/>
      <c r="E136" s="181"/>
      <c r="F136" s="181"/>
      <c r="G136" s="181"/>
      <c r="H136" s="181"/>
      <c r="I136" s="181"/>
      <c r="J136" s="185"/>
      <c r="K136" s="181"/>
      <c r="L136" s="185"/>
      <c r="M136" s="185"/>
      <c r="N136" s="185"/>
      <c r="O136" s="181"/>
      <c r="P136" s="181"/>
      <c r="Q136" s="181"/>
      <c r="R136" s="181"/>
      <c r="S136" s="185"/>
      <c r="T136" s="185"/>
      <c r="U136" s="185"/>
      <c r="V136" s="185"/>
      <c r="W136" s="181"/>
    </row>
  </sheetData>
  <mergeCells count="4">
    <mergeCell ref="A2:W2"/>
    <mergeCell ref="C4:W4"/>
    <mergeCell ref="A4:A5"/>
    <mergeCell ref="B4:B5"/>
  </mergeCells>
  <printOptions horizontalCentered="1"/>
  <pageMargins left="0.471527777777778" right="0.471527777777778" top="0.590277777777778" bottom="0.471527777777778" header="0.313888888888889" footer="0.313888888888889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</sheetPr>
  <dimension ref="A1:V136"/>
  <sheetViews>
    <sheetView showGridLines="0" showZeros="0" workbookViewId="0">
      <pane xSplit="1" ySplit="6" topLeftCell="B121" activePane="bottomRight" state="frozen"/>
      <selection/>
      <selection pane="topRight"/>
      <selection pane="bottomLeft"/>
      <selection pane="bottomRight" activeCell="C130" sqref="C130"/>
    </sheetView>
  </sheetViews>
  <sheetFormatPr defaultColWidth="5.75" defaultRowHeight="14.25"/>
  <cols>
    <col min="1" max="1" width="16.75" style="165" customWidth="1"/>
    <col min="2" max="2" width="7.375" style="165" customWidth="1"/>
    <col min="3" max="10" width="5.625" style="165" customWidth="1"/>
    <col min="11" max="11" width="5.625" style="166" customWidth="1"/>
    <col min="12" max="15" width="5.625" style="165" customWidth="1"/>
    <col min="16" max="16" width="5.625" style="166" customWidth="1"/>
    <col min="17" max="21" width="5.625" style="165" customWidth="1"/>
    <col min="22" max="22" width="9.375" style="165" customWidth="1"/>
    <col min="23" max="16384" width="5.75" style="165"/>
  </cols>
  <sheetData>
    <row r="1" spans="1:1">
      <c r="A1" s="126" t="s">
        <v>1410</v>
      </c>
    </row>
    <row r="2" ht="33.95" customHeight="1" spans="1:22">
      <c r="A2" s="167" t="s">
        <v>0</v>
      </c>
      <c r="B2" s="168" t="s">
        <v>1386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7"/>
    </row>
    <row r="3" ht="17.1" customHeight="1" spans="1:22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69" t="s">
        <v>26</v>
      </c>
    </row>
    <row r="4" ht="31.5" customHeight="1" spans="1:22">
      <c r="A4" s="171" t="s">
        <v>1188</v>
      </c>
      <c r="B4" s="172" t="s">
        <v>1411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5" ht="72.75" customHeight="1" spans="1:22">
      <c r="A5" s="173"/>
      <c r="B5" s="174" t="s">
        <v>1412</v>
      </c>
      <c r="C5" s="172" t="s">
        <v>1340</v>
      </c>
      <c r="D5" s="172" t="s">
        <v>1341</v>
      </c>
      <c r="E5" s="172" t="s">
        <v>1342</v>
      </c>
      <c r="F5" s="172" t="s">
        <v>1413</v>
      </c>
      <c r="G5" s="172" t="s">
        <v>1344</v>
      </c>
      <c r="H5" s="172" t="s">
        <v>1414</v>
      </c>
      <c r="I5" s="172" t="s">
        <v>1346</v>
      </c>
      <c r="J5" s="172" t="s">
        <v>1347</v>
      </c>
      <c r="K5" s="172" t="s">
        <v>1415</v>
      </c>
      <c r="L5" s="172" t="s">
        <v>1349</v>
      </c>
      <c r="M5" s="172" t="s">
        <v>1350</v>
      </c>
      <c r="N5" s="172" t="s">
        <v>1351</v>
      </c>
      <c r="O5" s="172" t="s">
        <v>1416</v>
      </c>
      <c r="P5" s="172" t="s">
        <v>1353</v>
      </c>
      <c r="Q5" s="172" t="s">
        <v>1354</v>
      </c>
      <c r="R5" s="172" t="s">
        <v>1355</v>
      </c>
      <c r="S5" s="172" t="s">
        <v>1417</v>
      </c>
      <c r="T5" s="172" t="s">
        <v>1418</v>
      </c>
      <c r="U5" s="172" t="s">
        <v>1359</v>
      </c>
      <c r="V5" s="172" t="s">
        <v>1419</v>
      </c>
    </row>
    <row r="6" s="164" customFormat="1" ht="17.25" customHeight="1" spans="1:22">
      <c r="A6" s="175" t="s">
        <v>1219</v>
      </c>
      <c r="B6" s="176">
        <f>SUM(C6:V6)</f>
        <v>0</v>
      </c>
      <c r="C6" s="177"/>
      <c r="D6" s="177"/>
      <c r="E6" s="177"/>
      <c r="F6" s="177"/>
      <c r="G6" s="177"/>
      <c r="H6" s="177"/>
      <c r="I6" s="177"/>
      <c r="J6" s="177"/>
      <c r="K6" s="184"/>
      <c r="L6" s="177"/>
      <c r="M6" s="177"/>
      <c r="N6" s="177"/>
      <c r="O6" s="177"/>
      <c r="P6" s="184"/>
      <c r="Q6" s="177"/>
      <c r="R6" s="177"/>
      <c r="S6" s="177"/>
      <c r="T6" s="177"/>
      <c r="U6" s="177"/>
      <c r="V6" s="177"/>
    </row>
    <row r="7" s="164" customFormat="1" ht="17.25" customHeight="1" spans="1:22">
      <c r="A7" s="178" t="s">
        <v>1381</v>
      </c>
      <c r="B7" s="176">
        <f t="shared" ref="B7:B70" si="0">SUM(C7:V7)</f>
        <v>0</v>
      </c>
      <c r="C7" s="177"/>
      <c r="D7" s="177"/>
      <c r="E7" s="177"/>
      <c r="F7" s="177"/>
      <c r="G7" s="177"/>
      <c r="H7" s="177"/>
      <c r="I7" s="177"/>
      <c r="J7" s="177"/>
      <c r="K7" s="184"/>
      <c r="L7" s="177"/>
      <c r="M7" s="177"/>
      <c r="N7" s="177"/>
      <c r="O7" s="177"/>
      <c r="P7" s="184"/>
      <c r="Q7" s="177"/>
      <c r="R7" s="177"/>
      <c r="S7" s="177"/>
      <c r="T7" s="177"/>
      <c r="U7" s="177"/>
      <c r="V7" s="177"/>
    </row>
    <row r="8" s="164" customFormat="1" ht="17.25" customHeight="1" spans="1:22">
      <c r="A8" s="179" t="s">
        <v>1382</v>
      </c>
      <c r="B8" s="176">
        <f t="shared" si="0"/>
        <v>0</v>
      </c>
      <c r="C8" s="177"/>
      <c r="D8" s="177"/>
      <c r="E8" s="177"/>
      <c r="F8" s="177"/>
      <c r="G8" s="177"/>
      <c r="H8" s="177"/>
      <c r="I8" s="177"/>
      <c r="J8" s="177"/>
      <c r="K8" s="184"/>
      <c r="L8" s="177"/>
      <c r="M8" s="177"/>
      <c r="N8" s="177"/>
      <c r="O8" s="177"/>
      <c r="P8" s="184"/>
      <c r="Q8" s="177"/>
      <c r="R8" s="177"/>
      <c r="S8" s="177"/>
      <c r="T8" s="177"/>
      <c r="U8" s="177"/>
      <c r="V8" s="177"/>
    </row>
    <row r="9" s="164" customFormat="1" ht="17.25" customHeight="1" spans="1:22">
      <c r="A9" s="180" t="s">
        <v>1383</v>
      </c>
      <c r="B9" s="176">
        <f t="shared" si="0"/>
        <v>0</v>
      </c>
      <c r="C9" s="181"/>
      <c r="D9" s="181"/>
      <c r="E9" s="181"/>
      <c r="F9" s="181"/>
      <c r="G9" s="181"/>
      <c r="H9" s="181"/>
      <c r="I9" s="181"/>
      <c r="J9" s="181"/>
      <c r="K9" s="185"/>
      <c r="L9" s="181"/>
      <c r="M9" s="181"/>
      <c r="N9" s="181"/>
      <c r="O9" s="181"/>
      <c r="P9" s="185"/>
      <c r="Q9" s="181"/>
      <c r="R9" s="181"/>
      <c r="S9" s="181"/>
      <c r="T9" s="181"/>
      <c r="U9" s="181"/>
      <c r="V9" s="181"/>
    </row>
    <row r="10" s="164" customFormat="1" ht="17.25" customHeight="1" spans="1:22">
      <c r="A10" s="182" t="s">
        <v>1384</v>
      </c>
      <c r="B10" s="176">
        <f t="shared" si="0"/>
        <v>0</v>
      </c>
      <c r="C10" s="181"/>
      <c r="D10" s="181"/>
      <c r="E10" s="181"/>
      <c r="F10" s="181"/>
      <c r="G10" s="181"/>
      <c r="H10" s="181"/>
      <c r="I10" s="181"/>
      <c r="J10" s="181"/>
      <c r="K10" s="185"/>
      <c r="L10" s="181"/>
      <c r="M10" s="181"/>
      <c r="N10" s="181"/>
      <c r="O10" s="181"/>
      <c r="P10" s="185"/>
      <c r="Q10" s="181"/>
      <c r="R10" s="181"/>
      <c r="S10" s="181"/>
      <c r="T10" s="181"/>
      <c r="U10" s="181"/>
      <c r="V10" s="181"/>
    </row>
    <row r="11" s="164" customFormat="1" ht="17.25" customHeight="1" spans="1:22">
      <c r="A11" s="183" t="s">
        <v>1234</v>
      </c>
      <c r="B11" s="176">
        <f t="shared" si="0"/>
        <v>0</v>
      </c>
      <c r="C11" s="181"/>
      <c r="D11" s="181"/>
      <c r="E11" s="181"/>
      <c r="F11" s="181"/>
      <c r="G11" s="181"/>
      <c r="H11" s="181"/>
      <c r="I11" s="181"/>
      <c r="J11" s="181"/>
      <c r="K11" s="185"/>
      <c r="L11" s="181"/>
      <c r="M11" s="181"/>
      <c r="N11" s="181"/>
      <c r="O11" s="181"/>
      <c r="P11" s="185"/>
      <c r="Q11" s="181"/>
      <c r="R11" s="181"/>
      <c r="S11" s="181"/>
      <c r="T11" s="181"/>
      <c r="U11" s="181"/>
      <c r="V11" s="181"/>
    </row>
    <row r="12" s="164" customFormat="1" ht="17.25" customHeight="1" spans="1:22">
      <c r="A12" s="182" t="s">
        <v>1224</v>
      </c>
      <c r="B12" s="176">
        <f t="shared" si="0"/>
        <v>0</v>
      </c>
      <c r="C12" s="181"/>
      <c r="D12" s="181"/>
      <c r="E12" s="181"/>
      <c r="F12" s="181"/>
      <c r="G12" s="181"/>
      <c r="H12" s="181"/>
      <c r="I12" s="181"/>
      <c r="J12" s="181"/>
      <c r="K12" s="185"/>
      <c r="L12" s="181"/>
      <c r="M12" s="181"/>
      <c r="N12" s="181"/>
      <c r="O12" s="181"/>
      <c r="P12" s="185"/>
      <c r="Q12" s="181"/>
      <c r="R12" s="181"/>
      <c r="S12" s="181"/>
      <c r="T12" s="181"/>
      <c r="U12" s="181"/>
      <c r="V12" s="181"/>
    </row>
    <row r="13" s="164" customFormat="1" ht="17.25" customHeight="1" spans="1:22">
      <c r="A13" s="182" t="s">
        <v>1225</v>
      </c>
      <c r="B13" s="176">
        <f t="shared" si="0"/>
        <v>0</v>
      </c>
      <c r="C13" s="181"/>
      <c r="D13" s="181"/>
      <c r="E13" s="181"/>
      <c r="F13" s="181"/>
      <c r="G13" s="181"/>
      <c r="H13" s="181"/>
      <c r="I13" s="181"/>
      <c r="J13" s="181"/>
      <c r="K13" s="185"/>
      <c r="L13" s="181"/>
      <c r="M13" s="181"/>
      <c r="N13" s="181"/>
      <c r="O13" s="181"/>
      <c r="P13" s="185"/>
      <c r="Q13" s="181"/>
      <c r="R13" s="181"/>
      <c r="S13" s="181"/>
      <c r="T13" s="181"/>
      <c r="U13" s="181"/>
      <c r="V13" s="181"/>
    </row>
    <row r="14" s="164" customFormat="1" ht="17.25" customHeight="1" spans="1:22">
      <c r="A14" s="182" t="s">
        <v>1226</v>
      </c>
      <c r="B14" s="176">
        <f t="shared" si="0"/>
        <v>0</v>
      </c>
      <c r="C14" s="181"/>
      <c r="D14" s="181"/>
      <c r="E14" s="181"/>
      <c r="F14" s="181"/>
      <c r="G14" s="181"/>
      <c r="H14" s="181"/>
      <c r="I14" s="181"/>
      <c r="J14" s="181"/>
      <c r="K14" s="185"/>
      <c r="L14" s="181"/>
      <c r="M14" s="181"/>
      <c r="N14" s="181"/>
      <c r="O14" s="181"/>
      <c r="P14" s="185"/>
      <c r="Q14" s="181"/>
      <c r="R14" s="181"/>
      <c r="S14" s="181"/>
      <c r="T14" s="181"/>
      <c r="U14" s="181"/>
      <c r="V14" s="181"/>
    </row>
    <row r="15" s="164" customFormat="1" ht="17.25" customHeight="1" spans="1:22">
      <c r="A15" s="182" t="s">
        <v>1227</v>
      </c>
      <c r="B15" s="176">
        <f t="shared" si="0"/>
        <v>0</v>
      </c>
      <c r="C15" s="181"/>
      <c r="D15" s="181"/>
      <c r="E15" s="181"/>
      <c r="F15" s="181"/>
      <c r="G15" s="181"/>
      <c r="H15" s="181"/>
      <c r="I15" s="181"/>
      <c r="J15" s="181"/>
      <c r="K15" s="185"/>
      <c r="L15" s="181"/>
      <c r="M15" s="181"/>
      <c r="N15" s="181"/>
      <c r="O15" s="181"/>
      <c r="P15" s="185"/>
      <c r="Q15" s="181"/>
      <c r="R15" s="181"/>
      <c r="S15" s="181"/>
      <c r="T15" s="181"/>
      <c r="U15" s="181"/>
      <c r="V15" s="181"/>
    </row>
    <row r="16" s="164" customFormat="1" ht="17.25" customHeight="1" spans="1:22">
      <c r="A16" s="182" t="s">
        <v>1228</v>
      </c>
      <c r="B16" s="176">
        <f t="shared" si="0"/>
        <v>0</v>
      </c>
      <c r="C16" s="181"/>
      <c r="D16" s="181"/>
      <c r="E16" s="181"/>
      <c r="F16" s="181"/>
      <c r="G16" s="181"/>
      <c r="H16" s="181"/>
      <c r="I16" s="181"/>
      <c r="J16" s="181"/>
      <c r="K16" s="185"/>
      <c r="L16" s="181"/>
      <c r="M16" s="181"/>
      <c r="N16" s="181"/>
      <c r="O16" s="181"/>
      <c r="P16" s="185"/>
      <c r="Q16" s="181"/>
      <c r="R16" s="181"/>
      <c r="S16" s="181"/>
      <c r="T16" s="181"/>
      <c r="U16" s="181"/>
      <c r="V16" s="181"/>
    </row>
    <row r="17" s="164" customFormat="1" ht="17.25" customHeight="1" spans="1:22">
      <c r="A17" s="182" t="s">
        <v>1229</v>
      </c>
      <c r="B17" s="176">
        <f t="shared" si="0"/>
        <v>0</v>
      </c>
      <c r="C17" s="181"/>
      <c r="D17" s="181"/>
      <c r="E17" s="181"/>
      <c r="F17" s="181"/>
      <c r="G17" s="181"/>
      <c r="H17" s="181"/>
      <c r="I17" s="181"/>
      <c r="J17" s="181"/>
      <c r="K17" s="185"/>
      <c r="L17" s="181"/>
      <c r="M17" s="181"/>
      <c r="N17" s="181"/>
      <c r="O17" s="181"/>
      <c r="P17" s="185"/>
      <c r="Q17" s="181"/>
      <c r="R17" s="181"/>
      <c r="S17" s="181"/>
      <c r="T17" s="181"/>
      <c r="U17" s="181"/>
      <c r="V17" s="181"/>
    </row>
    <row r="18" s="164" customFormat="1" ht="17.25" customHeight="1" spans="1:22">
      <c r="A18" s="182" t="s">
        <v>1230</v>
      </c>
      <c r="B18" s="176">
        <f t="shared" si="0"/>
        <v>0</v>
      </c>
      <c r="C18" s="181"/>
      <c r="D18" s="181"/>
      <c r="E18" s="181"/>
      <c r="F18" s="181"/>
      <c r="G18" s="181"/>
      <c r="H18" s="181"/>
      <c r="I18" s="181"/>
      <c r="J18" s="181"/>
      <c r="K18" s="185"/>
      <c r="L18" s="181"/>
      <c r="M18" s="181"/>
      <c r="N18" s="181"/>
      <c r="O18" s="181"/>
      <c r="P18" s="185"/>
      <c r="Q18" s="181"/>
      <c r="R18" s="181"/>
      <c r="S18" s="181"/>
      <c r="T18" s="181"/>
      <c r="U18" s="181"/>
      <c r="V18" s="181"/>
    </row>
    <row r="19" s="164" customFormat="1" ht="17.25" customHeight="1" spans="1:22">
      <c r="A19" s="182" t="s">
        <v>1231</v>
      </c>
      <c r="B19" s="176">
        <f t="shared" si="0"/>
        <v>0</v>
      </c>
      <c r="C19" s="181"/>
      <c r="D19" s="181"/>
      <c r="E19" s="181"/>
      <c r="F19" s="181"/>
      <c r="G19" s="181"/>
      <c r="H19" s="181"/>
      <c r="I19" s="181"/>
      <c r="J19" s="181"/>
      <c r="K19" s="185"/>
      <c r="L19" s="181"/>
      <c r="M19" s="181"/>
      <c r="N19" s="181"/>
      <c r="O19" s="181"/>
      <c r="P19" s="185"/>
      <c r="Q19" s="181"/>
      <c r="R19" s="181"/>
      <c r="S19" s="181"/>
      <c r="T19" s="181"/>
      <c r="U19" s="181"/>
      <c r="V19" s="181"/>
    </row>
    <row r="20" s="164" customFormat="1" ht="17.25" customHeight="1" spans="1:22">
      <c r="A20" s="180" t="s">
        <v>1232</v>
      </c>
      <c r="B20" s="176">
        <f t="shared" si="0"/>
        <v>0</v>
      </c>
      <c r="C20" s="181"/>
      <c r="D20" s="181"/>
      <c r="E20" s="181"/>
      <c r="F20" s="181"/>
      <c r="G20" s="181"/>
      <c r="H20" s="181"/>
      <c r="I20" s="181"/>
      <c r="J20" s="181"/>
      <c r="K20" s="185"/>
      <c r="L20" s="181"/>
      <c r="M20" s="181"/>
      <c r="N20" s="181"/>
      <c r="O20" s="181"/>
      <c r="P20" s="185"/>
      <c r="Q20" s="181"/>
      <c r="R20" s="181"/>
      <c r="S20" s="181"/>
      <c r="T20" s="181"/>
      <c r="U20" s="181"/>
      <c r="V20" s="181"/>
    </row>
    <row r="21" s="164" customFormat="1" ht="17.25" customHeight="1" spans="1:22">
      <c r="A21" s="182" t="s">
        <v>1233</v>
      </c>
      <c r="B21" s="176">
        <f t="shared" si="0"/>
        <v>0</v>
      </c>
      <c r="C21" s="181"/>
      <c r="D21" s="181"/>
      <c r="E21" s="181"/>
      <c r="F21" s="181"/>
      <c r="G21" s="181"/>
      <c r="H21" s="181"/>
      <c r="I21" s="181"/>
      <c r="J21" s="181"/>
      <c r="K21" s="185"/>
      <c r="L21" s="181"/>
      <c r="M21" s="181"/>
      <c r="N21" s="181"/>
      <c r="O21" s="181"/>
      <c r="P21" s="185"/>
      <c r="Q21" s="181"/>
      <c r="R21" s="181"/>
      <c r="S21" s="181"/>
      <c r="T21" s="181"/>
      <c r="U21" s="181"/>
      <c r="V21" s="181"/>
    </row>
    <row r="22" s="164" customFormat="1" ht="17.25" customHeight="1" spans="1:22">
      <c r="A22" s="183" t="s">
        <v>1234</v>
      </c>
      <c r="B22" s="176">
        <f t="shared" si="0"/>
        <v>0</v>
      </c>
      <c r="C22" s="181"/>
      <c r="D22" s="181"/>
      <c r="E22" s="181"/>
      <c r="F22" s="181"/>
      <c r="G22" s="181"/>
      <c r="H22" s="181"/>
      <c r="I22" s="181"/>
      <c r="J22" s="181"/>
      <c r="K22" s="185"/>
      <c r="L22" s="181"/>
      <c r="M22" s="181"/>
      <c r="N22" s="181"/>
      <c r="O22" s="181"/>
      <c r="P22" s="185"/>
      <c r="Q22" s="181"/>
      <c r="R22" s="181"/>
      <c r="S22" s="181"/>
      <c r="T22" s="181"/>
      <c r="U22" s="181"/>
      <c r="V22" s="181"/>
    </row>
    <row r="23" s="164" customFormat="1" ht="17.25" customHeight="1" spans="1:22">
      <c r="A23" s="180" t="s">
        <v>1235</v>
      </c>
      <c r="B23" s="176">
        <f t="shared" si="0"/>
        <v>0</v>
      </c>
      <c r="C23" s="181"/>
      <c r="D23" s="181"/>
      <c r="E23" s="181"/>
      <c r="F23" s="181"/>
      <c r="G23" s="181"/>
      <c r="H23" s="181"/>
      <c r="I23" s="181"/>
      <c r="J23" s="181"/>
      <c r="K23" s="185"/>
      <c r="L23" s="181"/>
      <c r="M23" s="181"/>
      <c r="N23" s="181"/>
      <c r="O23" s="181"/>
      <c r="P23" s="185"/>
      <c r="Q23" s="181"/>
      <c r="R23" s="181"/>
      <c r="S23" s="181"/>
      <c r="T23" s="181"/>
      <c r="U23" s="181"/>
      <c r="V23" s="181"/>
    </row>
    <row r="24" s="164" customFormat="1" ht="17.25" customHeight="1" spans="1:22">
      <c r="A24" s="182" t="s">
        <v>1236</v>
      </c>
      <c r="B24" s="176">
        <f t="shared" si="0"/>
        <v>0</v>
      </c>
      <c r="C24" s="181"/>
      <c r="D24" s="181"/>
      <c r="E24" s="181"/>
      <c r="F24" s="181"/>
      <c r="G24" s="181"/>
      <c r="H24" s="181"/>
      <c r="I24" s="181"/>
      <c r="J24" s="181"/>
      <c r="K24" s="185"/>
      <c r="L24" s="181"/>
      <c r="M24" s="181"/>
      <c r="N24" s="181"/>
      <c r="O24" s="181"/>
      <c r="P24" s="185"/>
      <c r="Q24" s="181"/>
      <c r="R24" s="181"/>
      <c r="S24" s="181"/>
      <c r="T24" s="181"/>
      <c r="U24" s="181"/>
      <c r="V24" s="181"/>
    </row>
    <row r="25" s="164" customFormat="1" ht="17.25" customHeight="1" spans="1:22">
      <c r="A25" s="183" t="s">
        <v>1234</v>
      </c>
      <c r="B25" s="176">
        <f t="shared" si="0"/>
        <v>0</v>
      </c>
      <c r="C25" s="181"/>
      <c r="D25" s="181"/>
      <c r="E25" s="181"/>
      <c r="F25" s="181"/>
      <c r="G25" s="181"/>
      <c r="H25" s="181"/>
      <c r="I25" s="181"/>
      <c r="J25" s="181"/>
      <c r="K25" s="185"/>
      <c r="L25" s="181"/>
      <c r="M25" s="181"/>
      <c r="N25" s="181"/>
      <c r="O25" s="181"/>
      <c r="P25" s="185"/>
      <c r="Q25" s="181"/>
      <c r="R25" s="181"/>
      <c r="S25" s="181"/>
      <c r="T25" s="181"/>
      <c r="U25" s="181"/>
      <c r="V25" s="181"/>
    </row>
    <row r="26" s="164" customFormat="1" ht="17.25" customHeight="1" spans="1:22">
      <c r="A26" s="182" t="s">
        <v>1237</v>
      </c>
      <c r="B26" s="176">
        <f t="shared" si="0"/>
        <v>0</v>
      </c>
      <c r="C26" s="181"/>
      <c r="D26" s="181"/>
      <c r="E26" s="181"/>
      <c r="F26" s="181"/>
      <c r="G26" s="181"/>
      <c r="H26" s="181"/>
      <c r="I26" s="181"/>
      <c r="J26" s="181"/>
      <c r="K26" s="185"/>
      <c r="L26" s="181"/>
      <c r="M26" s="181"/>
      <c r="N26" s="181"/>
      <c r="O26" s="181"/>
      <c r="P26" s="185"/>
      <c r="Q26" s="181"/>
      <c r="R26" s="181"/>
      <c r="S26" s="181"/>
      <c r="T26" s="181"/>
      <c r="U26" s="181"/>
      <c r="V26" s="181"/>
    </row>
    <row r="27" s="164" customFormat="1" ht="17.25" customHeight="1" spans="1:22">
      <c r="A27" s="182" t="s">
        <v>1238</v>
      </c>
      <c r="B27" s="176">
        <f t="shared" si="0"/>
        <v>0</v>
      </c>
      <c r="C27" s="181"/>
      <c r="D27" s="181"/>
      <c r="E27" s="181"/>
      <c r="F27" s="181"/>
      <c r="G27" s="181"/>
      <c r="H27" s="181"/>
      <c r="I27" s="181"/>
      <c r="J27" s="181"/>
      <c r="K27" s="185"/>
      <c r="L27" s="181"/>
      <c r="M27" s="181"/>
      <c r="N27" s="181"/>
      <c r="O27" s="181"/>
      <c r="P27" s="185"/>
      <c r="Q27" s="181"/>
      <c r="R27" s="181"/>
      <c r="S27" s="181"/>
      <c r="T27" s="181"/>
      <c r="U27" s="181"/>
      <c r="V27" s="181"/>
    </row>
    <row r="28" s="164" customFormat="1" ht="17.25" customHeight="1" spans="1:22">
      <c r="A28" s="180" t="s">
        <v>1239</v>
      </c>
      <c r="B28" s="176">
        <f t="shared" si="0"/>
        <v>0</v>
      </c>
      <c r="C28" s="181"/>
      <c r="D28" s="181"/>
      <c r="E28" s="181"/>
      <c r="F28" s="181"/>
      <c r="G28" s="181"/>
      <c r="H28" s="181"/>
      <c r="I28" s="181"/>
      <c r="J28" s="181"/>
      <c r="K28" s="185"/>
      <c r="L28" s="181"/>
      <c r="M28" s="181"/>
      <c r="N28" s="181"/>
      <c r="O28" s="181"/>
      <c r="P28" s="185"/>
      <c r="Q28" s="181"/>
      <c r="R28" s="181"/>
      <c r="S28" s="181"/>
      <c r="T28" s="181"/>
      <c r="U28" s="181"/>
      <c r="V28" s="181"/>
    </row>
    <row r="29" s="164" customFormat="1" ht="17.25" customHeight="1" spans="1:22">
      <c r="A29" s="182" t="s">
        <v>1240</v>
      </c>
      <c r="B29" s="176">
        <f t="shared" si="0"/>
        <v>0</v>
      </c>
      <c r="C29" s="181"/>
      <c r="D29" s="181"/>
      <c r="E29" s="181"/>
      <c r="F29" s="181"/>
      <c r="G29" s="181"/>
      <c r="H29" s="181"/>
      <c r="I29" s="181"/>
      <c r="J29" s="181"/>
      <c r="K29" s="185"/>
      <c r="L29" s="181"/>
      <c r="M29" s="181"/>
      <c r="N29" s="181"/>
      <c r="O29" s="181"/>
      <c r="P29" s="185"/>
      <c r="Q29" s="181"/>
      <c r="R29" s="181"/>
      <c r="S29" s="181"/>
      <c r="T29" s="181"/>
      <c r="U29" s="181"/>
      <c r="V29" s="181"/>
    </row>
    <row r="30" s="164" customFormat="1" ht="17.25" customHeight="1" spans="1:22">
      <c r="A30" s="183" t="s">
        <v>1234</v>
      </c>
      <c r="B30" s="176">
        <f t="shared" si="0"/>
        <v>0</v>
      </c>
      <c r="C30" s="181"/>
      <c r="D30" s="181"/>
      <c r="E30" s="181"/>
      <c r="F30" s="181"/>
      <c r="G30" s="181"/>
      <c r="H30" s="181"/>
      <c r="I30" s="181"/>
      <c r="J30" s="181"/>
      <c r="K30" s="185"/>
      <c r="L30" s="181"/>
      <c r="M30" s="181"/>
      <c r="N30" s="181"/>
      <c r="O30" s="181"/>
      <c r="P30" s="185"/>
      <c r="Q30" s="181"/>
      <c r="R30" s="181"/>
      <c r="S30" s="181"/>
      <c r="T30" s="181"/>
      <c r="U30" s="181"/>
      <c r="V30" s="181"/>
    </row>
    <row r="31" s="164" customFormat="1" ht="17.25" customHeight="1" spans="1:22">
      <c r="A31" s="182" t="s">
        <v>1241</v>
      </c>
      <c r="B31" s="176">
        <f t="shared" si="0"/>
        <v>0</v>
      </c>
      <c r="C31" s="181"/>
      <c r="D31" s="181"/>
      <c r="E31" s="181"/>
      <c r="F31" s="181"/>
      <c r="G31" s="181"/>
      <c r="H31" s="181"/>
      <c r="I31" s="181"/>
      <c r="J31" s="181"/>
      <c r="K31" s="185"/>
      <c r="L31" s="181"/>
      <c r="M31" s="181"/>
      <c r="N31" s="181"/>
      <c r="O31" s="181"/>
      <c r="P31" s="185"/>
      <c r="Q31" s="181"/>
      <c r="R31" s="181"/>
      <c r="S31" s="181"/>
      <c r="T31" s="181"/>
      <c r="U31" s="181"/>
      <c r="V31" s="181"/>
    </row>
    <row r="32" s="164" customFormat="1" ht="17.25" customHeight="1" spans="1:22">
      <c r="A32" s="182" t="s">
        <v>1242</v>
      </c>
      <c r="B32" s="176">
        <f t="shared" si="0"/>
        <v>0</v>
      </c>
      <c r="C32" s="181"/>
      <c r="D32" s="181"/>
      <c r="E32" s="181"/>
      <c r="F32" s="181"/>
      <c r="G32" s="181"/>
      <c r="H32" s="181"/>
      <c r="I32" s="181"/>
      <c r="J32" s="181"/>
      <c r="K32" s="185"/>
      <c r="L32" s="181"/>
      <c r="M32" s="181"/>
      <c r="N32" s="181"/>
      <c r="O32" s="181"/>
      <c r="P32" s="185"/>
      <c r="Q32" s="181"/>
      <c r="R32" s="181"/>
      <c r="S32" s="181"/>
      <c r="T32" s="181"/>
      <c r="U32" s="181"/>
      <c r="V32" s="181"/>
    </row>
    <row r="33" s="164" customFormat="1" ht="17.25" customHeight="1" spans="1:22">
      <c r="A33" s="182" t="s">
        <v>1243</v>
      </c>
      <c r="B33" s="176">
        <f t="shared" si="0"/>
        <v>0</v>
      </c>
      <c r="C33" s="181"/>
      <c r="D33" s="181"/>
      <c r="E33" s="181"/>
      <c r="F33" s="181"/>
      <c r="G33" s="181"/>
      <c r="H33" s="181"/>
      <c r="I33" s="181"/>
      <c r="J33" s="181"/>
      <c r="K33" s="185"/>
      <c r="L33" s="181"/>
      <c r="M33" s="181"/>
      <c r="N33" s="181"/>
      <c r="O33" s="181"/>
      <c r="P33" s="185"/>
      <c r="Q33" s="181"/>
      <c r="R33" s="181"/>
      <c r="S33" s="181"/>
      <c r="T33" s="181"/>
      <c r="U33" s="181"/>
      <c r="V33" s="181"/>
    </row>
    <row r="34" s="164" customFormat="1" ht="17.25" customHeight="1" spans="1:22">
      <c r="A34" s="182" t="s">
        <v>1244</v>
      </c>
      <c r="B34" s="176">
        <f t="shared" si="0"/>
        <v>0</v>
      </c>
      <c r="C34" s="181"/>
      <c r="D34" s="181"/>
      <c r="E34" s="181"/>
      <c r="F34" s="181"/>
      <c r="G34" s="181"/>
      <c r="H34" s="181"/>
      <c r="I34" s="181"/>
      <c r="J34" s="181"/>
      <c r="K34" s="185"/>
      <c r="L34" s="181"/>
      <c r="M34" s="181"/>
      <c r="N34" s="181"/>
      <c r="O34" s="181"/>
      <c r="P34" s="185"/>
      <c r="Q34" s="181"/>
      <c r="R34" s="181"/>
      <c r="S34" s="181"/>
      <c r="T34" s="181"/>
      <c r="U34" s="181"/>
      <c r="V34" s="181"/>
    </row>
    <row r="35" s="164" customFormat="1" ht="17.25" customHeight="1" spans="1:22">
      <c r="A35" s="182" t="s">
        <v>1245</v>
      </c>
      <c r="B35" s="176">
        <f t="shared" si="0"/>
        <v>0</v>
      </c>
      <c r="C35" s="181"/>
      <c r="D35" s="181"/>
      <c r="E35" s="181"/>
      <c r="F35" s="181"/>
      <c r="G35" s="181"/>
      <c r="H35" s="181"/>
      <c r="I35" s="181"/>
      <c r="J35" s="181"/>
      <c r="K35" s="185"/>
      <c r="L35" s="181"/>
      <c r="M35" s="181"/>
      <c r="N35" s="181"/>
      <c r="O35" s="181"/>
      <c r="P35" s="185"/>
      <c r="Q35" s="181"/>
      <c r="R35" s="181"/>
      <c r="S35" s="181"/>
      <c r="T35" s="181"/>
      <c r="U35" s="181"/>
      <c r="V35" s="181"/>
    </row>
    <row r="36" s="164" customFormat="1" ht="17.25" customHeight="1" spans="1:22">
      <c r="A36" s="180" t="s">
        <v>1246</v>
      </c>
      <c r="B36" s="176">
        <f t="shared" si="0"/>
        <v>0</v>
      </c>
      <c r="C36" s="181"/>
      <c r="D36" s="181"/>
      <c r="E36" s="181"/>
      <c r="F36" s="181"/>
      <c r="G36" s="181"/>
      <c r="H36" s="181"/>
      <c r="I36" s="181"/>
      <c r="J36" s="181"/>
      <c r="K36" s="185"/>
      <c r="L36" s="181"/>
      <c r="M36" s="181"/>
      <c r="N36" s="181"/>
      <c r="O36" s="181"/>
      <c r="P36" s="185"/>
      <c r="Q36" s="181"/>
      <c r="R36" s="181"/>
      <c r="S36" s="181"/>
      <c r="T36" s="181"/>
      <c r="U36" s="181"/>
      <c r="V36" s="181"/>
    </row>
    <row r="37" s="164" customFormat="1" ht="17.25" customHeight="1" spans="1:22">
      <c r="A37" s="182" t="s">
        <v>1247</v>
      </c>
      <c r="B37" s="176">
        <f t="shared" si="0"/>
        <v>0</v>
      </c>
      <c r="C37" s="181"/>
      <c r="D37" s="181"/>
      <c r="E37" s="181"/>
      <c r="F37" s="181"/>
      <c r="G37" s="181"/>
      <c r="H37" s="181"/>
      <c r="I37" s="181"/>
      <c r="J37" s="181"/>
      <c r="K37" s="185"/>
      <c r="L37" s="181"/>
      <c r="M37" s="181"/>
      <c r="N37" s="181"/>
      <c r="O37" s="181"/>
      <c r="P37" s="185"/>
      <c r="Q37" s="181"/>
      <c r="R37" s="181"/>
      <c r="S37" s="181"/>
      <c r="T37" s="181"/>
      <c r="U37" s="181"/>
      <c r="V37" s="181"/>
    </row>
    <row r="38" s="164" customFormat="1" ht="17.25" customHeight="1" spans="1:22">
      <c r="A38" s="183" t="s">
        <v>1234</v>
      </c>
      <c r="B38" s="176">
        <f t="shared" si="0"/>
        <v>0</v>
      </c>
      <c r="C38" s="181"/>
      <c r="D38" s="181"/>
      <c r="E38" s="181"/>
      <c r="F38" s="181"/>
      <c r="G38" s="181"/>
      <c r="H38" s="181"/>
      <c r="I38" s="181"/>
      <c r="J38" s="181"/>
      <c r="K38" s="185"/>
      <c r="L38" s="181"/>
      <c r="M38" s="181"/>
      <c r="N38" s="181"/>
      <c r="O38" s="181"/>
      <c r="P38" s="185"/>
      <c r="Q38" s="181"/>
      <c r="R38" s="181"/>
      <c r="S38" s="181"/>
      <c r="T38" s="181"/>
      <c r="U38" s="181"/>
      <c r="V38" s="181"/>
    </row>
    <row r="39" s="164" customFormat="1" ht="17.25" customHeight="1" spans="1:22">
      <c r="A39" s="182" t="s">
        <v>1248</v>
      </c>
      <c r="B39" s="176">
        <f t="shared" si="0"/>
        <v>0</v>
      </c>
      <c r="C39" s="181"/>
      <c r="D39" s="181"/>
      <c r="E39" s="181"/>
      <c r="F39" s="181"/>
      <c r="G39" s="181"/>
      <c r="H39" s="181"/>
      <c r="I39" s="181"/>
      <c r="J39" s="181"/>
      <c r="K39" s="185"/>
      <c r="L39" s="181"/>
      <c r="M39" s="181"/>
      <c r="N39" s="181"/>
      <c r="O39" s="181"/>
      <c r="P39" s="185"/>
      <c r="Q39" s="181"/>
      <c r="R39" s="181"/>
      <c r="S39" s="181"/>
      <c r="T39" s="181"/>
      <c r="U39" s="181"/>
      <c r="V39" s="181"/>
    </row>
    <row r="40" s="164" customFormat="1" ht="17.25" customHeight="1" spans="1:22">
      <c r="A40" s="182" t="s">
        <v>1249</v>
      </c>
      <c r="B40" s="176">
        <f t="shared" si="0"/>
        <v>0</v>
      </c>
      <c r="C40" s="181"/>
      <c r="D40" s="181"/>
      <c r="E40" s="181"/>
      <c r="F40" s="181"/>
      <c r="G40" s="181"/>
      <c r="H40" s="181"/>
      <c r="I40" s="181"/>
      <c r="J40" s="181"/>
      <c r="K40" s="185"/>
      <c r="L40" s="181"/>
      <c r="M40" s="181"/>
      <c r="N40" s="181"/>
      <c r="O40" s="181"/>
      <c r="P40" s="185"/>
      <c r="Q40" s="181"/>
      <c r="R40" s="181"/>
      <c r="S40" s="181"/>
      <c r="T40" s="181"/>
      <c r="U40" s="181"/>
      <c r="V40" s="181"/>
    </row>
    <row r="41" s="164" customFormat="1" ht="17.25" customHeight="1" spans="1:22">
      <c r="A41" s="182" t="s">
        <v>1250</v>
      </c>
      <c r="B41" s="176">
        <f t="shared" si="0"/>
        <v>0</v>
      </c>
      <c r="C41" s="181"/>
      <c r="D41" s="181"/>
      <c r="E41" s="181"/>
      <c r="F41" s="181"/>
      <c r="G41" s="181"/>
      <c r="H41" s="181"/>
      <c r="I41" s="181"/>
      <c r="J41" s="181"/>
      <c r="K41" s="185"/>
      <c r="L41" s="181"/>
      <c r="M41" s="181"/>
      <c r="N41" s="181"/>
      <c r="O41" s="181"/>
      <c r="P41" s="185"/>
      <c r="Q41" s="181"/>
      <c r="R41" s="181"/>
      <c r="S41" s="181"/>
      <c r="T41" s="181"/>
      <c r="U41" s="181"/>
      <c r="V41" s="181"/>
    </row>
    <row r="42" s="164" customFormat="1" ht="17.25" customHeight="1" spans="1:22">
      <c r="A42" s="182" t="s">
        <v>1251</v>
      </c>
      <c r="B42" s="176">
        <f t="shared" si="0"/>
        <v>0</v>
      </c>
      <c r="C42" s="181"/>
      <c r="D42" s="181"/>
      <c r="E42" s="181"/>
      <c r="F42" s="181"/>
      <c r="G42" s="181"/>
      <c r="H42" s="181"/>
      <c r="I42" s="181"/>
      <c r="J42" s="181"/>
      <c r="K42" s="185"/>
      <c r="L42" s="181"/>
      <c r="M42" s="181"/>
      <c r="N42" s="181"/>
      <c r="O42" s="181"/>
      <c r="P42" s="185"/>
      <c r="Q42" s="181"/>
      <c r="R42" s="181"/>
      <c r="S42" s="181"/>
      <c r="T42" s="181"/>
      <c r="U42" s="181"/>
      <c r="V42" s="181"/>
    </row>
    <row r="43" s="164" customFormat="1" ht="17.25" customHeight="1" spans="1:22">
      <c r="A43" s="182" t="s">
        <v>1252</v>
      </c>
      <c r="B43" s="176">
        <f t="shared" si="0"/>
        <v>0</v>
      </c>
      <c r="C43" s="181"/>
      <c r="D43" s="181"/>
      <c r="E43" s="181"/>
      <c r="F43" s="181"/>
      <c r="G43" s="181"/>
      <c r="H43" s="181"/>
      <c r="I43" s="181"/>
      <c r="J43" s="181"/>
      <c r="K43" s="185"/>
      <c r="L43" s="181"/>
      <c r="M43" s="181"/>
      <c r="N43" s="181"/>
      <c r="O43" s="181"/>
      <c r="P43" s="185"/>
      <c r="Q43" s="181"/>
      <c r="R43" s="181"/>
      <c r="S43" s="181"/>
      <c r="T43" s="181"/>
      <c r="U43" s="181"/>
      <c r="V43" s="181"/>
    </row>
    <row r="44" s="164" customFormat="1" ht="17.25" customHeight="1" spans="1:22">
      <c r="A44" s="182" t="s">
        <v>1253</v>
      </c>
      <c r="B44" s="176">
        <f t="shared" si="0"/>
        <v>0</v>
      </c>
      <c r="C44" s="181"/>
      <c r="D44" s="181"/>
      <c r="E44" s="181"/>
      <c r="F44" s="181"/>
      <c r="G44" s="181"/>
      <c r="H44" s="181"/>
      <c r="I44" s="181"/>
      <c r="J44" s="181"/>
      <c r="K44" s="185"/>
      <c r="L44" s="181"/>
      <c r="M44" s="181"/>
      <c r="N44" s="181"/>
      <c r="O44" s="181"/>
      <c r="P44" s="185"/>
      <c r="Q44" s="181"/>
      <c r="R44" s="181"/>
      <c r="S44" s="181"/>
      <c r="T44" s="181"/>
      <c r="U44" s="181"/>
      <c r="V44" s="181"/>
    </row>
    <row r="45" s="164" customFormat="1" ht="17.25" customHeight="1" spans="1:22">
      <c r="A45" s="182" t="s">
        <v>1254</v>
      </c>
      <c r="B45" s="176">
        <f t="shared" si="0"/>
        <v>0</v>
      </c>
      <c r="C45" s="181"/>
      <c r="D45" s="181"/>
      <c r="E45" s="181"/>
      <c r="F45" s="181"/>
      <c r="G45" s="181"/>
      <c r="H45" s="181"/>
      <c r="I45" s="181"/>
      <c r="J45" s="181"/>
      <c r="K45" s="185"/>
      <c r="L45" s="181"/>
      <c r="M45" s="181"/>
      <c r="N45" s="181"/>
      <c r="O45" s="181"/>
      <c r="P45" s="185"/>
      <c r="Q45" s="181"/>
      <c r="R45" s="181"/>
      <c r="S45" s="181"/>
      <c r="T45" s="181"/>
      <c r="U45" s="181"/>
      <c r="V45" s="181"/>
    </row>
    <row r="46" s="164" customFormat="1" ht="17.25" customHeight="1" spans="1:22">
      <c r="A46" s="180" t="s">
        <v>1255</v>
      </c>
      <c r="B46" s="176">
        <f t="shared" si="0"/>
        <v>0</v>
      </c>
      <c r="C46" s="181"/>
      <c r="D46" s="181"/>
      <c r="E46" s="181"/>
      <c r="F46" s="181"/>
      <c r="G46" s="181"/>
      <c r="H46" s="181"/>
      <c r="I46" s="181"/>
      <c r="J46" s="181"/>
      <c r="K46" s="185"/>
      <c r="L46" s="181"/>
      <c r="M46" s="181"/>
      <c r="N46" s="181"/>
      <c r="O46" s="181"/>
      <c r="P46" s="185"/>
      <c r="Q46" s="181"/>
      <c r="R46" s="181"/>
      <c r="S46" s="181"/>
      <c r="T46" s="181"/>
      <c r="U46" s="181"/>
      <c r="V46" s="181"/>
    </row>
    <row r="47" s="164" customFormat="1" ht="17.25" customHeight="1" spans="1:22">
      <c r="A47" s="182" t="s">
        <v>1256</v>
      </c>
      <c r="B47" s="176">
        <f t="shared" si="0"/>
        <v>0</v>
      </c>
      <c r="C47" s="181"/>
      <c r="D47" s="181"/>
      <c r="E47" s="181"/>
      <c r="F47" s="181"/>
      <c r="G47" s="181"/>
      <c r="H47" s="181"/>
      <c r="I47" s="181"/>
      <c r="J47" s="181"/>
      <c r="K47" s="185"/>
      <c r="L47" s="181"/>
      <c r="M47" s="181"/>
      <c r="N47" s="181"/>
      <c r="O47" s="181"/>
      <c r="P47" s="185"/>
      <c r="Q47" s="181"/>
      <c r="R47" s="181"/>
      <c r="S47" s="181"/>
      <c r="T47" s="181"/>
      <c r="U47" s="181"/>
      <c r="V47" s="181"/>
    </row>
    <row r="48" s="164" customFormat="1" ht="17.25" customHeight="1" spans="1:22">
      <c r="A48" s="183" t="s">
        <v>1234</v>
      </c>
      <c r="B48" s="176">
        <f t="shared" si="0"/>
        <v>0</v>
      </c>
      <c r="C48" s="181"/>
      <c r="D48" s="181"/>
      <c r="E48" s="181"/>
      <c r="F48" s="181"/>
      <c r="G48" s="181"/>
      <c r="H48" s="181"/>
      <c r="I48" s="181"/>
      <c r="J48" s="181"/>
      <c r="K48" s="185"/>
      <c r="L48" s="181"/>
      <c r="M48" s="181"/>
      <c r="N48" s="181"/>
      <c r="O48" s="181"/>
      <c r="P48" s="185"/>
      <c r="Q48" s="181"/>
      <c r="R48" s="181"/>
      <c r="S48" s="181"/>
      <c r="T48" s="181"/>
      <c r="U48" s="181"/>
      <c r="V48" s="181"/>
    </row>
    <row r="49" s="164" customFormat="1" ht="17.25" customHeight="1" spans="1:22">
      <c r="A49" s="182" t="s">
        <v>1257</v>
      </c>
      <c r="B49" s="176">
        <f t="shared" si="0"/>
        <v>0</v>
      </c>
      <c r="C49" s="181"/>
      <c r="D49" s="181"/>
      <c r="E49" s="181"/>
      <c r="F49" s="181"/>
      <c r="G49" s="181"/>
      <c r="H49" s="181"/>
      <c r="I49" s="181"/>
      <c r="J49" s="181"/>
      <c r="K49" s="185"/>
      <c r="L49" s="181"/>
      <c r="M49" s="181"/>
      <c r="N49" s="181"/>
      <c r="O49" s="181"/>
      <c r="P49" s="185"/>
      <c r="Q49" s="181"/>
      <c r="R49" s="181"/>
      <c r="S49" s="181"/>
      <c r="T49" s="181"/>
      <c r="U49" s="181"/>
      <c r="V49" s="181"/>
    </row>
    <row r="50" s="164" customFormat="1" ht="17.25" customHeight="1" spans="1:22">
      <c r="A50" s="182" t="s">
        <v>1258</v>
      </c>
      <c r="B50" s="176">
        <f t="shared" si="0"/>
        <v>0</v>
      </c>
      <c r="C50" s="181"/>
      <c r="D50" s="181"/>
      <c r="E50" s="181"/>
      <c r="F50" s="181"/>
      <c r="G50" s="181"/>
      <c r="H50" s="181"/>
      <c r="I50" s="181"/>
      <c r="J50" s="181"/>
      <c r="K50" s="185"/>
      <c r="L50" s="181"/>
      <c r="M50" s="181"/>
      <c r="N50" s="181"/>
      <c r="O50" s="181"/>
      <c r="P50" s="185"/>
      <c r="Q50" s="181"/>
      <c r="R50" s="181"/>
      <c r="S50" s="181"/>
      <c r="T50" s="181"/>
      <c r="U50" s="181"/>
      <c r="V50" s="181"/>
    </row>
    <row r="51" s="164" customFormat="1" ht="17.25" customHeight="1" spans="1:22">
      <c r="A51" s="182" t="s">
        <v>1259</v>
      </c>
      <c r="B51" s="176">
        <f t="shared" si="0"/>
        <v>0</v>
      </c>
      <c r="C51" s="181"/>
      <c r="D51" s="181"/>
      <c r="E51" s="181"/>
      <c r="F51" s="181"/>
      <c r="G51" s="181"/>
      <c r="H51" s="181"/>
      <c r="I51" s="181"/>
      <c r="J51" s="181"/>
      <c r="K51" s="185"/>
      <c r="L51" s="181"/>
      <c r="M51" s="181"/>
      <c r="N51" s="181"/>
      <c r="O51" s="181"/>
      <c r="P51" s="185"/>
      <c r="Q51" s="181"/>
      <c r="R51" s="181"/>
      <c r="S51" s="181"/>
      <c r="T51" s="181"/>
      <c r="U51" s="181"/>
      <c r="V51" s="181"/>
    </row>
    <row r="52" s="164" customFormat="1" ht="17.25" customHeight="1" spans="1:22">
      <c r="A52" s="182" t="s">
        <v>1260</v>
      </c>
      <c r="B52" s="176">
        <f t="shared" si="0"/>
        <v>0</v>
      </c>
      <c r="C52" s="181"/>
      <c r="D52" s="181"/>
      <c r="E52" s="181"/>
      <c r="F52" s="181"/>
      <c r="G52" s="181"/>
      <c r="H52" s="181"/>
      <c r="I52" s="181"/>
      <c r="J52" s="181"/>
      <c r="K52" s="185"/>
      <c r="L52" s="181"/>
      <c r="M52" s="181"/>
      <c r="N52" s="181"/>
      <c r="O52" s="181"/>
      <c r="P52" s="185"/>
      <c r="Q52" s="181"/>
      <c r="R52" s="181"/>
      <c r="S52" s="181"/>
      <c r="T52" s="181"/>
      <c r="U52" s="181"/>
      <c r="V52" s="181"/>
    </row>
    <row r="53" s="164" customFormat="1" ht="17.25" customHeight="1" spans="1:22">
      <c r="A53" s="180" t="s">
        <v>1261</v>
      </c>
      <c r="B53" s="176">
        <f t="shared" si="0"/>
        <v>0</v>
      </c>
      <c r="C53" s="181"/>
      <c r="D53" s="181"/>
      <c r="E53" s="181"/>
      <c r="F53" s="181"/>
      <c r="G53" s="181"/>
      <c r="H53" s="181"/>
      <c r="I53" s="181"/>
      <c r="J53" s="181"/>
      <c r="K53" s="185"/>
      <c r="L53" s="181"/>
      <c r="M53" s="181"/>
      <c r="N53" s="181"/>
      <c r="O53" s="181"/>
      <c r="P53" s="185"/>
      <c r="Q53" s="181"/>
      <c r="R53" s="181"/>
      <c r="S53" s="181"/>
      <c r="T53" s="181"/>
      <c r="U53" s="181"/>
      <c r="V53" s="181"/>
    </row>
    <row r="54" s="164" customFormat="1" ht="17.25" customHeight="1" spans="1:22">
      <c r="A54" s="182" t="s">
        <v>1262</v>
      </c>
      <c r="B54" s="176">
        <f t="shared" si="0"/>
        <v>0</v>
      </c>
      <c r="C54" s="181"/>
      <c r="D54" s="181"/>
      <c r="E54" s="181"/>
      <c r="F54" s="181"/>
      <c r="G54" s="181"/>
      <c r="H54" s="181"/>
      <c r="I54" s="181"/>
      <c r="J54" s="181"/>
      <c r="K54" s="185"/>
      <c r="L54" s="181"/>
      <c r="M54" s="181"/>
      <c r="N54" s="181"/>
      <c r="O54" s="181"/>
      <c r="P54" s="185"/>
      <c r="Q54" s="181"/>
      <c r="R54" s="181"/>
      <c r="S54" s="181"/>
      <c r="T54" s="181"/>
      <c r="U54" s="181"/>
      <c r="V54" s="181"/>
    </row>
    <row r="55" s="164" customFormat="1" ht="17.25" customHeight="1" spans="1:22">
      <c r="A55" s="183" t="s">
        <v>1234</v>
      </c>
      <c r="B55" s="176">
        <f t="shared" si="0"/>
        <v>0</v>
      </c>
      <c r="C55" s="181"/>
      <c r="D55" s="181"/>
      <c r="E55" s="181"/>
      <c r="F55" s="181"/>
      <c r="G55" s="181"/>
      <c r="H55" s="181"/>
      <c r="I55" s="181"/>
      <c r="J55" s="181"/>
      <c r="K55" s="185"/>
      <c r="L55" s="181"/>
      <c r="M55" s="181"/>
      <c r="N55" s="181"/>
      <c r="O55" s="181"/>
      <c r="P55" s="185"/>
      <c r="Q55" s="181"/>
      <c r="R55" s="181"/>
      <c r="S55" s="181"/>
      <c r="T55" s="181"/>
      <c r="U55" s="181"/>
      <c r="V55" s="181"/>
    </row>
    <row r="56" s="164" customFormat="1" ht="17.25" customHeight="1" spans="1:22">
      <c r="A56" s="182" t="s">
        <v>1263</v>
      </c>
      <c r="B56" s="176">
        <f t="shared" si="0"/>
        <v>0</v>
      </c>
      <c r="C56" s="181"/>
      <c r="D56" s="181"/>
      <c r="E56" s="181"/>
      <c r="F56" s="181"/>
      <c r="G56" s="181"/>
      <c r="H56" s="181"/>
      <c r="I56" s="181"/>
      <c r="J56" s="181"/>
      <c r="K56" s="185"/>
      <c r="L56" s="181"/>
      <c r="M56" s="181"/>
      <c r="N56" s="181"/>
      <c r="O56" s="181"/>
      <c r="P56" s="185"/>
      <c r="Q56" s="181"/>
      <c r="R56" s="181"/>
      <c r="S56" s="181"/>
      <c r="T56" s="181"/>
      <c r="U56" s="181"/>
      <c r="V56" s="181"/>
    </row>
    <row r="57" s="164" customFormat="1" ht="17.25" customHeight="1" spans="1:22">
      <c r="A57" s="182" t="s">
        <v>1264</v>
      </c>
      <c r="B57" s="176">
        <f t="shared" si="0"/>
        <v>0</v>
      </c>
      <c r="C57" s="181"/>
      <c r="D57" s="181"/>
      <c r="E57" s="181"/>
      <c r="F57" s="181"/>
      <c r="G57" s="181"/>
      <c r="H57" s="181"/>
      <c r="I57" s="181"/>
      <c r="J57" s="181"/>
      <c r="K57" s="185"/>
      <c r="L57" s="181"/>
      <c r="M57" s="181"/>
      <c r="N57" s="181"/>
      <c r="O57" s="181"/>
      <c r="P57" s="185"/>
      <c r="Q57" s="181"/>
      <c r="R57" s="181"/>
      <c r="S57" s="181"/>
      <c r="T57" s="181"/>
      <c r="U57" s="181"/>
      <c r="V57" s="181"/>
    </row>
    <row r="58" s="164" customFormat="1" ht="17.25" customHeight="1" spans="1:22">
      <c r="A58" s="182" t="s">
        <v>1265</v>
      </c>
      <c r="B58" s="176">
        <f t="shared" si="0"/>
        <v>0</v>
      </c>
      <c r="C58" s="181"/>
      <c r="D58" s="181"/>
      <c r="E58" s="181"/>
      <c r="F58" s="181"/>
      <c r="G58" s="181"/>
      <c r="H58" s="181"/>
      <c r="I58" s="181"/>
      <c r="J58" s="181"/>
      <c r="K58" s="185"/>
      <c r="L58" s="181"/>
      <c r="M58" s="181"/>
      <c r="N58" s="181"/>
      <c r="O58" s="181"/>
      <c r="P58" s="185"/>
      <c r="Q58" s="181"/>
      <c r="R58" s="181"/>
      <c r="S58" s="181"/>
      <c r="T58" s="181"/>
      <c r="U58" s="181"/>
      <c r="V58" s="181"/>
    </row>
    <row r="59" s="164" customFormat="1" ht="17.25" customHeight="1" spans="1:22">
      <c r="A59" s="182" t="s">
        <v>1266</v>
      </c>
      <c r="B59" s="176">
        <f t="shared" si="0"/>
        <v>0</v>
      </c>
      <c r="C59" s="181"/>
      <c r="D59" s="181"/>
      <c r="E59" s="181"/>
      <c r="F59" s="181"/>
      <c r="G59" s="181"/>
      <c r="H59" s="181"/>
      <c r="I59" s="181"/>
      <c r="J59" s="181"/>
      <c r="K59" s="185"/>
      <c r="L59" s="181"/>
      <c r="M59" s="181"/>
      <c r="N59" s="181"/>
      <c r="O59" s="181"/>
      <c r="P59" s="185"/>
      <c r="Q59" s="181"/>
      <c r="R59" s="181"/>
      <c r="S59" s="181"/>
      <c r="T59" s="181"/>
      <c r="U59" s="181"/>
      <c r="V59" s="181"/>
    </row>
    <row r="60" s="164" customFormat="1" ht="17.25" customHeight="1" spans="1:22">
      <c r="A60" s="182" t="s">
        <v>1267</v>
      </c>
      <c r="B60" s="176">
        <f t="shared" si="0"/>
        <v>0</v>
      </c>
      <c r="C60" s="181"/>
      <c r="D60" s="181"/>
      <c r="E60" s="181"/>
      <c r="F60" s="181"/>
      <c r="G60" s="181"/>
      <c r="H60" s="181"/>
      <c r="I60" s="181"/>
      <c r="J60" s="181"/>
      <c r="K60" s="185"/>
      <c r="L60" s="181"/>
      <c r="M60" s="181"/>
      <c r="N60" s="181"/>
      <c r="O60" s="181"/>
      <c r="P60" s="185"/>
      <c r="Q60" s="181"/>
      <c r="R60" s="181"/>
      <c r="S60" s="181"/>
      <c r="T60" s="181"/>
      <c r="U60" s="181"/>
      <c r="V60" s="181"/>
    </row>
    <row r="61" s="164" customFormat="1" ht="17.25" customHeight="1" spans="1:22">
      <c r="A61" s="182" t="s">
        <v>1268</v>
      </c>
      <c r="B61" s="176">
        <f t="shared" si="0"/>
        <v>0</v>
      </c>
      <c r="C61" s="181"/>
      <c r="D61" s="181"/>
      <c r="E61" s="181"/>
      <c r="F61" s="181"/>
      <c r="G61" s="181"/>
      <c r="H61" s="181"/>
      <c r="I61" s="181"/>
      <c r="J61" s="181"/>
      <c r="K61" s="185"/>
      <c r="L61" s="181"/>
      <c r="M61" s="181"/>
      <c r="N61" s="181"/>
      <c r="O61" s="181"/>
      <c r="P61" s="185"/>
      <c r="Q61" s="181"/>
      <c r="R61" s="181"/>
      <c r="S61" s="181"/>
      <c r="T61" s="181"/>
      <c r="U61" s="181"/>
      <c r="V61" s="181"/>
    </row>
    <row r="62" s="164" customFormat="1" ht="17.25" customHeight="1" spans="1:22">
      <c r="A62" s="180" t="s">
        <v>1269</v>
      </c>
      <c r="B62" s="176">
        <f t="shared" si="0"/>
        <v>0</v>
      </c>
      <c r="C62" s="181"/>
      <c r="D62" s="181"/>
      <c r="E62" s="181"/>
      <c r="F62" s="181"/>
      <c r="G62" s="181"/>
      <c r="H62" s="181"/>
      <c r="I62" s="181"/>
      <c r="J62" s="181"/>
      <c r="K62" s="185"/>
      <c r="L62" s="181"/>
      <c r="M62" s="181"/>
      <c r="N62" s="181"/>
      <c r="O62" s="181"/>
      <c r="P62" s="185"/>
      <c r="Q62" s="181"/>
      <c r="R62" s="181"/>
      <c r="S62" s="181"/>
      <c r="T62" s="181"/>
      <c r="U62" s="181"/>
      <c r="V62" s="181"/>
    </row>
    <row r="63" s="164" customFormat="1" ht="17.25" customHeight="1" spans="1:22">
      <c r="A63" s="182" t="s">
        <v>1270</v>
      </c>
      <c r="B63" s="176">
        <f t="shared" si="0"/>
        <v>0</v>
      </c>
      <c r="C63" s="181"/>
      <c r="D63" s="181"/>
      <c r="E63" s="181"/>
      <c r="F63" s="181"/>
      <c r="G63" s="181"/>
      <c r="H63" s="181"/>
      <c r="I63" s="181"/>
      <c r="J63" s="181"/>
      <c r="K63" s="185"/>
      <c r="L63" s="181"/>
      <c r="M63" s="181"/>
      <c r="N63" s="181"/>
      <c r="O63" s="181"/>
      <c r="P63" s="185"/>
      <c r="Q63" s="181"/>
      <c r="R63" s="181"/>
      <c r="S63" s="181"/>
      <c r="T63" s="181"/>
      <c r="U63" s="181"/>
      <c r="V63" s="181"/>
    </row>
    <row r="64" s="164" customFormat="1" ht="17.25" customHeight="1" spans="1:22">
      <c r="A64" s="183" t="s">
        <v>1234</v>
      </c>
      <c r="B64" s="176">
        <f t="shared" si="0"/>
        <v>0</v>
      </c>
      <c r="C64" s="181"/>
      <c r="D64" s="181"/>
      <c r="E64" s="181"/>
      <c r="F64" s="181"/>
      <c r="G64" s="181"/>
      <c r="H64" s="181"/>
      <c r="I64" s="181"/>
      <c r="J64" s="181"/>
      <c r="K64" s="185"/>
      <c r="L64" s="181"/>
      <c r="M64" s="181"/>
      <c r="N64" s="181"/>
      <c r="O64" s="181"/>
      <c r="P64" s="185"/>
      <c r="Q64" s="181"/>
      <c r="R64" s="181"/>
      <c r="S64" s="181"/>
      <c r="T64" s="181"/>
      <c r="U64" s="181"/>
      <c r="V64" s="181"/>
    </row>
    <row r="65" s="164" customFormat="1" ht="17.25" customHeight="1" spans="1:22">
      <c r="A65" s="182" t="s">
        <v>1271</v>
      </c>
      <c r="B65" s="176">
        <f t="shared" si="0"/>
        <v>0</v>
      </c>
      <c r="C65" s="181"/>
      <c r="D65" s="181"/>
      <c r="E65" s="181"/>
      <c r="F65" s="181"/>
      <c r="G65" s="181"/>
      <c r="H65" s="181"/>
      <c r="I65" s="181"/>
      <c r="J65" s="181"/>
      <c r="K65" s="185"/>
      <c r="L65" s="181"/>
      <c r="M65" s="181"/>
      <c r="N65" s="181"/>
      <c r="O65" s="181"/>
      <c r="P65" s="185"/>
      <c r="Q65" s="181"/>
      <c r="R65" s="181"/>
      <c r="S65" s="181"/>
      <c r="T65" s="181"/>
      <c r="U65" s="181"/>
      <c r="V65" s="181"/>
    </row>
    <row r="66" s="164" customFormat="1" ht="17.25" customHeight="1" spans="1:22">
      <c r="A66" s="182" t="s">
        <v>1272</v>
      </c>
      <c r="B66" s="176">
        <f t="shared" si="0"/>
        <v>0</v>
      </c>
      <c r="C66" s="181"/>
      <c r="D66" s="181"/>
      <c r="E66" s="181"/>
      <c r="F66" s="181"/>
      <c r="G66" s="181"/>
      <c r="H66" s="181"/>
      <c r="I66" s="181"/>
      <c r="J66" s="181"/>
      <c r="K66" s="185"/>
      <c r="L66" s="181"/>
      <c r="M66" s="181"/>
      <c r="N66" s="181"/>
      <c r="O66" s="181"/>
      <c r="P66" s="185"/>
      <c r="Q66" s="181"/>
      <c r="R66" s="181"/>
      <c r="S66" s="181"/>
      <c r="T66" s="181"/>
      <c r="U66" s="181"/>
      <c r="V66" s="181"/>
    </row>
    <row r="67" s="164" customFormat="1" ht="17.25" customHeight="1" spans="1:22">
      <c r="A67" s="182" t="s">
        <v>1273</v>
      </c>
      <c r="B67" s="176">
        <f t="shared" si="0"/>
        <v>0</v>
      </c>
      <c r="C67" s="181"/>
      <c r="D67" s="181"/>
      <c r="E67" s="181"/>
      <c r="F67" s="181"/>
      <c r="G67" s="181"/>
      <c r="H67" s="181"/>
      <c r="I67" s="181"/>
      <c r="J67" s="181"/>
      <c r="K67" s="185"/>
      <c r="L67" s="181"/>
      <c r="M67" s="181"/>
      <c r="N67" s="181"/>
      <c r="O67" s="181"/>
      <c r="P67" s="185"/>
      <c r="Q67" s="181"/>
      <c r="R67" s="181"/>
      <c r="S67" s="181"/>
      <c r="T67" s="181"/>
      <c r="U67" s="181"/>
      <c r="V67" s="181"/>
    </row>
    <row r="68" s="164" customFormat="1" ht="17.25" customHeight="1" spans="1:22">
      <c r="A68" s="182" t="s">
        <v>1274</v>
      </c>
      <c r="B68" s="176">
        <f t="shared" si="0"/>
        <v>0</v>
      </c>
      <c r="C68" s="181"/>
      <c r="D68" s="181"/>
      <c r="E68" s="181"/>
      <c r="F68" s="181"/>
      <c r="G68" s="181"/>
      <c r="H68" s="181"/>
      <c r="I68" s="181"/>
      <c r="J68" s="181"/>
      <c r="K68" s="185"/>
      <c r="L68" s="181"/>
      <c r="M68" s="181"/>
      <c r="N68" s="181"/>
      <c r="O68" s="181"/>
      <c r="P68" s="185"/>
      <c r="Q68" s="181"/>
      <c r="R68" s="181"/>
      <c r="S68" s="181"/>
      <c r="T68" s="181"/>
      <c r="U68" s="181"/>
      <c r="V68" s="181"/>
    </row>
    <row r="69" s="164" customFormat="1" ht="17.25" customHeight="1" spans="1:22">
      <c r="A69" s="182" t="s">
        <v>1275</v>
      </c>
      <c r="B69" s="176">
        <f t="shared" si="0"/>
        <v>0</v>
      </c>
      <c r="C69" s="181"/>
      <c r="D69" s="181"/>
      <c r="E69" s="181"/>
      <c r="F69" s="181"/>
      <c r="G69" s="181"/>
      <c r="H69" s="181"/>
      <c r="I69" s="181"/>
      <c r="J69" s="181"/>
      <c r="K69" s="185"/>
      <c r="L69" s="181"/>
      <c r="M69" s="181"/>
      <c r="N69" s="181"/>
      <c r="O69" s="181"/>
      <c r="P69" s="185"/>
      <c r="Q69" s="181"/>
      <c r="R69" s="181"/>
      <c r="S69" s="181"/>
      <c r="T69" s="181"/>
      <c r="U69" s="181"/>
      <c r="V69" s="181"/>
    </row>
    <row r="70" s="164" customFormat="1" ht="17.25" customHeight="1" spans="1:22">
      <c r="A70" s="182" t="s">
        <v>1276</v>
      </c>
      <c r="B70" s="176">
        <f t="shared" si="0"/>
        <v>0</v>
      </c>
      <c r="C70" s="181"/>
      <c r="D70" s="181"/>
      <c r="E70" s="181"/>
      <c r="F70" s="181"/>
      <c r="G70" s="181"/>
      <c r="H70" s="181"/>
      <c r="I70" s="181"/>
      <c r="J70" s="181"/>
      <c r="K70" s="185"/>
      <c r="L70" s="181"/>
      <c r="M70" s="181"/>
      <c r="N70" s="181"/>
      <c r="O70" s="181"/>
      <c r="P70" s="185"/>
      <c r="Q70" s="181"/>
      <c r="R70" s="181"/>
      <c r="S70" s="181"/>
      <c r="T70" s="181"/>
      <c r="U70" s="181"/>
      <c r="V70" s="181"/>
    </row>
    <row r="71" s="164" customFormat="1" ht="17.25" customHeight="1" spans="1:22">
      <c r="A71" s="182" t="s">
        <v>1277</v>
      </c>
      <c r="B71" s="176">
        <f t="shared" ref="B71:B134" si="1">SUM(C71:V71)</f>
        <v>0</v>
      </c>
      <c r="C71" s="181"/>
      <c r="D71" s="181"/>
      <c r="E71" s="181"/>
      <c r="F71" s="181"/>
      <c r="G71" s="181"/>
      <c r="H71" s="181"/>
      <c r="I71" s="181"/>
      <c r="J71" s="181"/>
      <c r="K71" s="185"/>
      <c r="L71" s="181"/>
      <c r="M71" s="181"/>
      <c r="N71" s="181"/>
      <c r="O71" s="181"/>
      <c r="P71" s="185"/>
      <c r="Q71" s="181"/>
      <c r="R71" s="181"/>
      <c r="S71" s="181"/>
      <c r="T71" s="181"/>
      <c r="U71" s="181"/>
      <c r="V71" s="181"/>
    </row>
    <row r="72" s="164" customFormat="1" ht="17.25" customHeight="1" spans="1:22">
      <c r="A72" s="180" t="s">
        <v>1278</v>
      </c>
      <c r="B72" s="176">
        <f t="shared" si="1"/>
        <v>0</v>
      </c>
      <c r="C72" s="181"/>
      <c r="D72" s="181"/>
      <c r="E72" s="181"/>
      <c r="F72" s="181"/>
      <c r="G72" s="181"/>
      <c r="H72" s="181"/>
      <c r="I72" s="181"/>
      <c r="J72" s="181"/>
      <c r="K72" s="185"/>
      <c r="L72" s="181"/>
      <c r="M72" s="181"/>
      <c r="N72" s="181"/>
      <c r="O72" s="181"/>
      <c r="P72" s="185"/>
      <c r="Q72" s="181"/>
      <c r="R72" s="181"/>
      <c r="S72" s="181"/>
      <c r="T72" s="181"/>
      <c r="U72" s="181"/>
      <c r="V72" s="181"/>
    </row>
    <row r="73" s="164" customFormat="1" ht="17.25" customHeight="1" spans="1:22">
      <c r="A73" s="182" t="s">
        <v>1279</v>
      </c>
      <c r="B73" s="176">
        <f t="shared" si="1"/>
        <v>0</v>
      </c>
      <c r="C73" s="181"/>
      <c r="D73" s="181"/>
      <c r="E73" s="181"/>
      <c r="F73" s="181"/>
      <c r="G73" s="181"/>
      <c r="H73" s="181"/>
      <c r="I73" s="181"/>
      <c r="J73" s="181"/>
      <c r="K73" s="185"/>
      <c r="L73" s="181"/>
      <c r="M73" s="181"/>
      <c r="N73" s="181"/>
      <c r="O73" s="181"/>
      <c r="P73" s="185"/>
      <c r="Q73" s="181"/>
      <c r="R73" s="181"/>
      <c r="S73" s="181"/>
      <c r="T73" s="181"/>
      <c r="U73" s="181"/>
      <c r="V73" s="181"/>
    </row>
    <row r="74" s="164" customFormat="1" ht="17.25" customHeight="1" spans="1:22">
      <c r="A74" s="183" t="s">
        <v>1234</v>
      </c>
      <c r="B74" s="176">
        <f t="shared" si="1"/>
        <v>0</v>
      </c>
      <c r="C74" s="181"/>
      <c r="D74" s="181"/>
      <c r="E74" s="181"/>
      <c r="F74" s="181"/>
      <c r="G74" s="181"/>
      <c r="H74" s="181"/>
      <c r="I74" s="181"/>
      <c r="J74" s="181"/>
      <c r="K74" s="185"/>
      <c r="L74" s="181"/>
      <c r="M74" s="181"/>
      <c r="N74" s="181"/>
      <c r="O74" s="181"/>
      <c r="P74" s="185"/>
      <c r="Q74" s="181"/>
      <c r="R74" s="181"/>
      <c r="S74" s="181"/>
      <c r="T74" s="181"/>
      <c r="U74" s="181"/>
      <c r="V74" s="181"/>
    </row>
    <row r="75" s="164" customFormat="1" ht="17.25" customHeight="1" spans="1:22">
      <c r="A75" s="182" t="s">
        <v>1280</v>
      </c>
      <c r="B75" s="176">
        <f t="shared" si="1"/>
        <v>0</v>
      </c>
      <c r="C75" s="181"/>
      <c r="D75" s="181"/>
      <c r="E75" s="181"/>
      <c r="F75" s="181"/>
      <c r="G75" s="181"/>
      <c r="H75" s="181"/>
      <c r="I75" s="181"/>
      <c r="J75" s="181"/>
      <c r="K75" s="185"/>
      <c r="L75" s="181"/>
      <c r="M75" s="181"/>
      <c r="N75" s="181"/>
      <c r="O75" s="181"/>
      <c r="P75" s="185"/>
      <c r="Q75" s="181"/>
      <c r="R75" s="181"/>
      <c r="S75" s="181"/>
      <c r="T75" s="181"/>
      <c r="U75" s="181"/>
      <c r="V75" s="181"/>
    </row>
    <row r="76" s="164" customFormat="1" ht="17.25" customHeight="1" spans="1:22">
      <c r="A76" s="182" t="s">
        <v>1281</v>
      </c>
      <c r="B76" s="176">
        <f t="shared" si="1"/>
        <v>0</v>
      </c>
      <c r="C76" s="181"/>
      <c r="D76" s="181"/>
      <c r="E76" s="181"/>
      <c r="F76" s="181"/>
      <c r="G76" s="181"/>
      <c r="H76" s="181"/>
      <c r="I76" s="181"/>
      <c r="J76" s="181"/>
      <c r="K76" s="185"/>
      <c r="L76" s="181"/>
      <c r="M76" s="181"/>
      <c r="N76" s="181"/>
      <c r="O76" s="181"/>
      <c r="P76" s="185"/>
      <c r="Q76" s="181"/>
      <c r="R76" s="181"/>
      <c r="S76" s="181"/>
      <c r="T76" s="181"/>
      <c r="U76" s="181"/>
      <c r="V76" s="181"/>
    </row>
    <row r="77" s="164" customFormat="1" ht="17.25" customHeight="1" spans="1:22">
      <c r="A77" s="182" t="s">
        <v>1282</v>
      </c>
      <c r="B77" s="176">
        <f t="shared" si="1"/>
        <v>0</v>
      </c>
      <c r="C77" s="181"/>
      <c r="D77" s="181"/>
      <c r="E77" s="181"/>
      <c r="F77" s="181"/>
      <c r="G77" s="181"/>
      <c r="H77" s="181"/>
      <c r="I77" s="181"/>
      <c r="J77" s="181"/>
      <c r="K77" s="185"/>
      <c r="L77" s="181"/>
      <c r="M77" s="181"/>
      <c r="N77" s="181"/>
      <c r="O77" s="181"/>
      <c r="P77" s="185"/>
      <c r="Q77" s="181"/>
      <c r="R77" s="181"/>
      <c r="S77" s="181"/>
      <c r="T77" s="181"/>
      <c r="U77" s="181"/>
      <c r="V77" s="181"/>
    </row>
    <row r="78" s="164" customFormat="1" ht="17.25" customHeight="1" spans="1:22">
      <c r="A78" s="182" t="s">
        <v>1283</v>
      </c>
      <c r="B78" s="176">
        <f t="shared" si="1"/>
        <v>0</v>
      </c>
      <c r="C78" s="181"/>
      <c r="D78" s="181"/>
      <c r="E78" s="181"/>
      <c r="F78" s="181"/>
      <c r="G78" s="181"/>
      <c r="H78" s="181"/>
      <c r="I78" s="181"/>
      <c r="J78" s="181"/>
      <c r="K78" s="185"/>
      <c r="L78" s="181"/>
      <c r="M78" s="181"/>
      <c r="N78" s="181"/>
      <c r="O78" s="181"/>
      <c r="P78" s="185"/>
      <c r="Q78" s="181"/>
      <c r="R78" s="181"/>
      <c r="S78" s="181"/>
      <c r="T78" s="181"/>
      <c r="U78" s="181"/>
      <c r="V78" s="181"/>
    </row>
    <row r="79" s="164" customFormat="1" ht="17.25" customHeight="1" spans="1:22">
      <c r="A79" s="182" t="s">
        <v>1284</v>
      </c>
      <c r="B79" s="176">
        <f t="shared" si="1"/>
        <v>0</v>
      </c>
      <c r="C79" s="181"/>
      <c r="D79" s="181"/>
      <c r="E79" s="181"/>
      <c r="F79" s="181"/>
      <c r="G79" s="181"/>
      <c r="H79" s="181"/>
      <c r="I79" s="181"/>
      <c r="J79" s="181"/>
      <c r="K79" s="185"/>
      <c r="L79" s="181"/>
      <c r="M79" s="181"/>
      <c r="N79" s="181"/>
      <c r="O79" s="181"/>
      <c r="P79" s="185"/>
      <c r="Q79" s="181"/>
      <c r="R79" s="181"/>
      <c r="S79" s="181"/>
      <c r="T79" s="181"/>
      <c r="U79" s="181"/>
      <c r="V79" s="181"/>
    </row>
    <row r="80" s="164" customFormat="1" ht="17.25" customHeight="1" spans="1:22">
      <c r="A80" s="182" t="s">
        <v>1285</v>
      </c>
      <c r="B80" s="176">
        <f t="shared" si="1"/>
        <v>0</v>
      </c>
      <c r="C80" s="181"/>
      <c r="D80" s="181"/>
      <c r="E80" s="181"/>
      <c r="F80" s="181"/>
      <c r="G80" s="181"/>
      <c r="H80" s="181"/>
      <c r="I80" s="181"/>
      <c r="J80" s="181"/>
      <c r="K80" s="185"/>
      <c r="L80" s="181"/>
      <c r="M80" s="181"/>
      <c r="N80" s="181"/>
      <c r="O80" s="181"/>
      <c r="P80" s="185"/>
      <c r="Q80" s="181"/>
      <c r="R80" s="181"/>
      <c r="S80" s="181"/>
      <c r="T80" s="181"/>
      <c r="U80" s="181"/>
      <c r="V80" s="181"/>
    </row>
    <row r="81" s="164" customFormat="1" ht="17.25" customHeight="1" spans="1:22">
      <c r="A81" s="182" t="s">
        <v>1286</v>
      </c>
      <c r="B81" s="176">
        <f t="shared" si="1"/>
        <v>0</v>
      </c>
      <c r="C81" s="181"/>
      <c r="D81" s="181"/>
      <c r="E81" s="181"/>
      <c r="F81" s="181"/>
      <c r="G81" s="181"/>
      <c r="H81" s="181"/>
      <c r="I81" s="181"/>
      <c r="J81" s="181"/>
      <c r="K81" s="185"/>
      <c r="L81" s="181"/>
      <c r="M81" s="181"/>
      <c r="N81" s="181"/>
      <c r="O81" s="181"/>
      <c r="P81" s="185"/>
      <c r="Q81" s="181"/>
      <c r="R81" s="181"/>
      <c r="S81" s="181"/>
      <c r="T81" s="181"/>
      <c r="U81" s="181"/>
      <c r="V81" s="181"/>
    </row>
    <row r="82" s="164" customFormat="1" ht="17.25" customHeight="1" spans="1:22">
      <c r="A82" s="180" t="s">
        <v>1287</v>
      </c>
      <c r="B82" s="176">
        <f t="shared" si="1"/>
        <v>0</v>
      </c>
      <c r="C82" s="181"/>
      <c r="D82" s="181"/>
      <c r="E82" s="181"/>
      <c r="F82" s="181"/>
      <c r="G82" s="181"/>
      <c r="H82" s="181"/>
      <c r="I82" s="181"/>
      <c r="J82" s="181"/>
      <c r="K82" s="185"/>
      <c r="L82" s="181"/>
      <c r="M82" s="181"/>
      <c r="N82" s="181"/>
      <c r="O82" s="181"/>
      <c r="P82" s="185"/>
      <c r="Q82" s="181"/>
      <c r="R82" s="181"/>
      <c r="S82" s="181"/>
      <c r="T82" s="181"/>
      <c r="U82" s="181"/>
      <c r="V82" s="181"/>
    </row>
    <row r="83" s="164" customFormat="1" ht="17.25" customHeight="1" spans="1:22">
      <c r="A83" s="182" t="s">
        <v>1288</v>
      </c>
      <c r="B83" s="176">
        <f t="shared" si="1"/>
        <v>0</v>
      </c>
      <c r="C83" s="181"/>
      <c r="D83" s="181"/>
      <c r="E83" s="181"/>
      <c r="F83" s="181"/>
      <c r="G83" s="181"/>
      <c r="H83" s="181"/>
      <c r="I83" s="181"/>
      <c r="J83" s="181"/>
      <c r="K83" s="185"/>
      <c r="L83" s="181"/>
      <c r="M83" s="181"/>
      <c r="N83" s="181"/>
      <c r="O83" s="181"/>
      <c r="P83" s="185"/>
      <c r="Q83" s="181"/>
      <c r="R83" s="181"/>
      <c r="S83" s="181"/>
      <c r="T83" s="181"/>
      <c r="U83" s="181"/>
      <c r="V83" s="181"/>
    </row>
    <row r="84" s="164" customFormat="1" ht="17.25" customHeight="1" spans="1:22">
      <c r="A84" s="183" t="s">
        <v>1234</v>
      </c>
      <c r="B84" s="176">
        <f t="shared" si="1"/>
        <v>0</v>
      </c>
      <c r="C84" s="181"/>
      <c r="D84" s="181"/>
      <c r="E84" s="181"/>
      <c r="F84" s="181"/>
      <c r="G84" s="181"/>
      <c r="H84" s="181"/>
      <c r="I84" s="181"/>
      <c r="J84" s="181"/>
      <c r="K84" s="185"/>
      <c r="L84" s="181"/>
      <c r="M84" s="181"/>
      <c r="N84" s="181"/>
      <c r="O84" s="181"/>
      <c r="P84" s="185"/>
      <c r="Q84" s="181"/>
      <c r="R84" s="181"/>
      <c r="S84" s="181"/>
      <c r="T84" s="181"/>
      <c r="U84" s="181"/>
      <c r="V84" s="181"/>
    </row>
    <row r="85" s="164" customFormat="1" ht="17.25" customHeight="1" spans="1:22">
      <c r="A85" s="182" t="s">
        <v>1289</v>
      </c>
      <c r="B85" s="176">
        <f t="shared" si="1"/>
        <v>0</v>
      </c>
      <c r="C85" s="181"/>
      <c r="D85" s="181"/>
      <c r="E85" s="181"/>
      <c r="F85" s="181"/>
      <c r="G85" s="181"/>
      <c r="H85" s="181"/>
      <c r="I85" s="181"/>
      <c r="J85" s="181"/>
      <c r="K85" s="185"/>
      <c r="L85" s="181"/>
      <c r="M85" s="181"/>
      <c r="N85" s="181"/>
      <c r="O85" s="181"/>
      <c r="P85" s="185"/>
      <c r="Q85" s="181"/>
      <c r="R85" s="181"/>
      <c r="S85" s="181"/>
      <c r="T85" s="181"/>
      <c r="U85" s="181"/>
      <c r="V85" s="181"/>
    </row>
    <row r="86" s="164" customFormat="1" ht="17.25" customHeight="1" spans="1:22">
      <c r="A86" s="182" t="s">
        <v>1290</v>
      </c>
      <c r="B86" s="176">
        <f t="shared" si="1"/>
        <v>0</v>
      </c>
      <c r="C86" s="181"/>
      <c r="D86" s="181"/>
      <c r="E86" s="181"/>
      <c r="F86" s="181"/>
      <c r="G86" s="181"/>
      <c r="H86" s="181"/>
      <c r="I86" s="181"/>
      <c r="J86" s="181"/>
      <c r="K86" s="185"/>
      <c r="L86" s="181"/>
      <c r="M86" s="181"/>
      <c r="N86" s="181"/>
      <c r="O86" s="181"/>
      <c r="P86" s="185"/>
      <c r="Q86" s="181"/>
      <c r="R86" s="181"/>
      <c r="S86" s="181"/>
      <c r="T86" s="181"/>
      <c r="U86" s="181"/>
      <c r="V86" s="181"/>
    </row>
    <row r="87" s="164" customFormat="1" ht="17.25" customHeight="1" spans="1:22">
      <c r="A87" s="182" t="s">
        <v>1291</v>
      </c>
      <c r="B87" s="176">
        <f t="shared" si="1"/>
        <v>0</v>
      </c>
      <c r="C87" s="181"/>
      <c r="D87" s="181"/>
      <c r="E87" s="181"/>
      <c r="F87" s="181"/>
      <c r="G87" s="181"/>
      <c r="H87" s="181"/>
      <c r="I87" s="181"/>
      <c r="J87" s="181"/>
      <c r="K87" s="185"/>
      <c r="L87" s="181"/>
      <c r="M87" s="181"/>
      <c r="N87" s="181"/>
      <c r="O87" s="181"/>
      <c r="P87" s="185"/>
      <c r="Q87" s="181"/>
      <c r="R87" s="181"/>
      <c r="S87" s="181"/>
      <c r="T87" s="181"/>
      <c r="U87" s="181"/>
      <c r="V87" s="181"/>
    </row>
    <row r="88" s="164" customFormat="1" ht="17.25" customHeight="1" spans="1:22">
      <c r="A88" s="182" t="s">
        <v>1292</v>
      </c>
      <c r="B88" s="176">
        <f t="shared" si="1"/>
        <v>0</v>
      </c>
      <c r="C88" s="181"/>
      <c r="D88" s="181"/>
      <c r="E88" s="181"/>
      <c r="F88" s="181"/>
      <c r="G88" s="181"/>
      <c r="H88" s="181"/>
      <c r="I88" s="181"/>
      <c r="J88" s="181"/>
      <c r="K88" s="185"/>
      <c r="L88" s="181"/>
      <c r="M88" s="181"/>
      <c r="N88" s="181"/>
      <c r="O88" s="181"/>
      <c r="P88" s="185"/>
      <c r="Q88" s="181"/>
      <c r="R88" s="181"/>
      <c r="S88" s="181"/>
      <c r="T88" s="181"/>
      <c r="U88" s="181"/>
      <c r="V88" s="181"/>
    </row>
    <row r="89" s="164" customFormat="1" ht="17.25" customHeight="1" spans="1:22">
      <c r="A89" s="182" t="s">
        <v>1293</v>
      </c>
      <c r="B89" s="176">
        <f t="shared" si="1"/>
        <v>0</v>
      </c>
      <c r="C89" s="181"/>
      <c r="D89" s="181"/>
      <c r="E89" s="181"/>
      <c r="F89" s="181"/>
      <c r="G89" s="181"/>
      <c r="H89" s="181"/>
      <c r="I89" s="181"/>
      <c r="J89" s="181"/>
      <c r="K89" s="185"/>
      <c r="L89" s="181"/>
      <c r="M89" s="181"/>
      <c r="N89" s="181"/>
      <c r="O89" s="181"/>
      <c r="P89" s="185"/>
      <c r="Q89" s="181"/>
      <c r="R89" s="181"/>
      <c r="S89" s="181"/>
      <c r="T89" s="181"/>
      <c r="U89" s="181"/>
      <c r="V89" s="181"/>
    </row>
    <row r="90" s="164" customFormat="1" ht="17.25" customHeight="1" spans="1:22">
      <c r="A90" s="182" t="s">
        <v>1294</v>
      </c>
      <c r="B90" s="176">
        <f t="shared" si="1"/>
        <v>0</v>
      </c>
      <c r="C90" s="181"/>
      <c r="D90" s="181"/>
      <c r="E90" s="181"/>
      <c r="F90" s="181"/>
      <c r="G90" s="181"/>
      <c r="H90" s="181"/>
      <c r="I90" s="181"/>
      <c r="J90" s="181"/>
      <c r="K90" s="185"/>
      <c r="L90" s="181"/>
      <c r="M90" s="181"/>
      <c r="N90" s="181"/>
      <c r="O90" s="181"/>
      <c r="P90" s="185"/>
      <c r="Q90" s="181"/>
      <c r="R90" s="181"/>
      <c r="S90" s="181"/>
      <c r="T90" s="181"/>
      <c r="U90" s="181"/>
      <c r="V90" s="181"/>
    </row>
    <row r="91" s="164" customFormat="1" ht="17.25" customHeight="1" spans="1:22">
      <c r="A91" s="182" t="s">
        <v>1295</v>
      </c>
      <c r="B91" s="176">
        <f t="shared" si="1"/>
        <v>0</v>
      </c>
      <c r="C91" s="181"/>
      <c r="D91" s="181"/>
      <c r="E91" s="181"/>
      <c r="F91" s="181"/>
      <c r="G91" s="181"/>
      <c r="H91" s="181"/>
      <c r="I91" s="181"/>
      <c r="J91" s="181"/>
      <c r="K91" s="185"/>
      <c r="L91" s="181"/>
      <c r="M91" s="181"/>
      <c r="N91" s="181"/>
      <c r="O91" s="181"/>
      <c r="P91" s="185"/>
      <c r="Q91" s="181"/>
      <c r="R91" s="181"/>
      <c r="S91" s="181"/>
      <c r="T91" s="181"/>
      <c r="U91" s="181"/>
      <c r="V91" s="181"/>
    </row>
    <row r="92" s="164" customFormat="1" ht="17.25" customHeight="1" spans="1:22">
      <c r="A92" s="182" t="s">
        <v>1296</v>
      </c>
      <c r="B92" s="176">
        <f t="shared" si="1"/>
        <v>0</v>
      </c>
      <c r="C92" s="181"/>
      <c r="D92" s="181"/>
      <c r="E92" s="181"/>
      <c r="F92" s="181"/>
      <c r="G92" s="181"/>
      <c r="H92" s="181"/>
      <c r="I92" s="181"/>
      <c r="J92" s="181"/>
      <c r="K92" s="185"/>
      <c r="L92" s="181"/>
      <c r="M92" s="181"/>
      <c r="N92" s="181"/>
      <c r="O92" s="181"/>
      <c r="P92" s="185"/>
      <c r="Q92" s="181"/>
      <c r="R92" s="181"/>
      <c r="S92" s="181"/>
      <c r="T92" s="181"/>
      <c r="U92" s="181"/>
      <c r="V92" s="181"/>
    </row>
    <row r="93" s="164" customFormat="1" ht="17.25" customHeight="1" spans="1:22">
      <c r="A93" s="180" t="s">
        <v>1297</v>
      </c>
      <c r="B93" s="176">
        <f t="shared" si="1"/>
        <v>0</v>
      </c>
      <c r="C93" s="181"/>
      <c r="D93" s="181"/>
      <c r="E93" s="181"/>
      <c r="F93" s="181"/>
      <c r="G93" s="181"/>
      <c r="H93" s="181"/>
      <c r="I93" s="181"/>
      <c r="J93" s="181"/>
      <c r="K93" s="185"/>
      <c r="L93" s="181"/>
      <c r="M93" s="181"/>
      <c r="N93" s="181"/>
      <c r="O93" s="181"/>
      <c r="P93" s="185"/>
      <c r="Q93" s="181"/>
      <c r="R93" s="181"/>
      <c r="S93" s="181"/>
      <c r="T93" s="181"/>
      <c r="U93" s="181"/>
      <c r="V93" s="181"/>
    </row>
    <row r="94" s="164" customFormat="1" ht="17.25" customHeight="1" spans="1:22">
      <c r="A94" s="182" t="s">
        <v>1298</v>
      </c>
      <c r="B94" s="176">
        <f t="shared" si="1"/>
        <v>0</v>
      </c>
      <c r="C94" s="181"/>
      <c r="D94" s="181"/>
      <c r="E94" s="181"/>
      <c r="F94" s="181"/>
      <c r="G94" s="181"/>
      <c r="H94" s="181"/>
      <c r="I94" s="181"/>
      <c r="J94" s="181"/>
      <c r="K94" s="185"/>
      <c r="L94" s="181"/>
      <c r="M94" s="181"/>
      <c r="N94" s="181"/>
      <c r="O94" s="181"/>
      <c r="P94" s="185"/>
      <c r="Q94" s="181"/>
      <c r="R94" s="181"/>
      <c r="S94" s="181"/>
      <c r="T94" s="181"/>
      <c r="U94" s="181"/>
      <c r="V94" s="181"/>
    </row>
    <row r="95" s="164" customFormat="1" ht="17.25" customHeight="1" spans="1:22">
      <c r="A95" s="183" t="s">
        <v>1234</v>
      </c>
      <c r="B95" s="176">
        <f t="shared" si="1"/>
        <v>0</v>
      </c>
      <c r="C95" s="181"/>
      <c r="D95" s="181"/>
      <c r="E95" s="181"/>
      <c r="F95" s="181"/>
      <c r="G95" s="181"/>
      <c r="H95" s="181"/>
      <c r="I95" s="181"/>
      <c r="J95" s="181"/>
      <c r="K95" s="185"/>
      <c r="L95" s="181"/>
      <c r="M95" s="181"/>
      <c r="N95" s="181"/>
      <c r="O95" s="181"/>
      <c r="P95" s="185"/>
      <c r="Q95" s="181"/>
      <c r="R95" s="181"/>
      <c r="S95" s="181"/>
      <c r="T95" s="181"/>
      <c r="U95" s="181"/>
      <c r="V95" s="181"/>
    </row>
    <row r="96" s="164" customFormat="1" ht="17.25" customHeight="1" spans="1:22">
      <c r="A96" s="182" t="s">
        <v>1299</v>
      </c>
      <c r="B96" s="176">
        <f t="shared" si="1"/>
        <v>0</v>
      </c>
      <c r="C96" s="181"/>
      <c r="D96" s="181"/>
      <c r="E96" s="181"/>
      <c r="F96" s="181"/>
      <c r="G96" s="181"/>
      <c r="H96" s="181"/>
      <c r="I96" s="181"/>
      <c r="J96" s="181"/>
      <c r="K96" s="185"/>
      <c r="L96" s="181"/>
      <c r="M96" s="181"/>
      <c r="N96" s="181"/>
      <c r="O96" s="181"/>
      <c r="P96" s="185"/>
      <c r="Q96" s="181"/>
      <c r="R96" s="181"/>
      <c r="S96" s="181"/>
      <c r="T96" s="181"/>
      <c r="U96" s="181"/>
      <c r="V96" s="181"/>
    </row>
    <row r="97" s="164" customFormat="1" ht="17.25" customHeight="1" spans="1:22">
      <c r="A97" s="182" t="s">
        <v>1300</v>
      </c>
      <c r="B97" s="176">
        <f t="shared" si="1"/>
        <v>0</v>
      </c>
      <c r="C97" s="181"/>
      <c r="D97" s="181"/>
      <c r="E97" s="181"/>
      <c r="F97" s="181"/>
      <c r="G97" s="181"/>
      <c r="H97" s="181"/>
      <c r="I97" s="181"/>
      <c r="J97" s="181"/>
      <c r="K97" s="185"/>
      <c r="L97" s="181"/>
      <c r="M97" s="181"/>
      <c r="N97" s="181"/>
      <c r="O97" s="181"/>
      <c r="P97" s="185"/>
      <c r="Q97" s="181"/>
      <c r="R97" s="181"/>
      <c r="S97" s="181"/>
      <c r="T97" s="181"/>
      <c r="U97" s="181"/>
      <c r="V97" s="181"/>
    </row>
    <row r="98" s="164" customFormat="1" ht="17.25" customHeight="1" spans="1:22">
      <c r="A98" s="182" t="s">
        <v>1301</v>
      </c>
      <c r="B98" s="176">
        <f t="shared" si="1"/>
        <v>0</v>
      </c>
      <c r="C98" s="181"/>
      <c r="D98" s="181"/>
      <c r="E98" s="181"/>
      <c r="F98" s="181"/>
      <c r="G98" s="181"/>
      <c r="H98" s="181"/>
      <c r="I98" s="181"/>
      <c r="J98" s="181"/>
      <c r="K98" s="185"/>
      <c r="L98" s="181"/>
      <c r="M98" s="181"/>
      <c r="N98" s="181"/>
      <c r="O98" s="181"/>
      <c r="P98" s="185"/>
      <c r="Q98" s="181"/>
      <c r="R98" s="181"/>
      <c r="S98" s="181"/>
      <c r="T98" s="181"/>
      <c r="U98" s="181"/>
      <c r="V98" s="181"/>
    </row>
    <row r="99" s="164" customFormat="1" ht="17.25" customHeight="1" spans="1:22">
      <c r="A99" s="182" t="s">
        <v>1302</v>
      </c>
      <c r="B99" s="176">
        <f t="shared" si="1"/>
        <v>0</v>
      </c>
      <c r="C99" s="181"/>
      <c r="D99" s="181"/>
      <c r="E99" s="181"/>
      <c r="F99" s="181"/>
      <c r="G99" s="181"/>
      <c r="H99" s="181"/>
      <c r="I99" s="181"/>
      <c r="J99" s="181"/>
      <c r="K99" s="185"/>
      <c r="L99" s="181"/>
      <c r="M99" s="181"/>
      <c r="N99" s="181"/>
      <c r="O99" s="181"/>
      <c r="P99" s="185"/>
      <c r="Q99" s="181"/>
      <c r="R99" s="181"/>
      <c r="S99" s="181"/>
      <c r="T99" s="181"/>
      <c r="U99" s="181"/>
      <c r="V99" s="181"/>
    </row>
    <row r="100" s="164" customFormat="1" ht="17.25" customHeight="1" spans="1:22">
      <c r="A100" s="182" t="s">
        <v>1303</v>
      </c>
      <c r="B100" s="176">
        <f t="shared" si="1"/>
        <v>0</v>
      </c>
      <c r="C100" s="181"/>
      <c r="D100" s="181"/>
      <c r="E100" s="181"/>
      <c r="F100" s="181"/>
      <c r="G100" s="181"/>
      <c r="H100" s="181"/>
      <c r="I100" s="181"/>
      <c r="J100" s="181"/>
      <c r="K100" s="185"/>
      <c r="L100" s="181"/>
      <c r="M100" s="181"/>
      <c r="N100" s="181"/>
      <c r="O100" s="181"/>
      <c r="P100" s="185"/>
      <c r="Q100" s="181"/>
      <c r="R100" s="181"/>
      <c r="S100" s="181"/>
      <c r="T100" s="181"/>
      <c r="U100" s="181"/>
      <c r="V100" s="181"/>
    </row>
    <row r="101" s="164" customFormat="1" ht="17.25" customHeight="1" spans="1:22">
      <c r="A101" s="182" t="s">
        <v>1304</v>
      </c>
      <c r="B101" s="176">
        <f t="shared" si="1"/>
        <v>0</v>
      </c>
      <c r="C101" s="181"/>
      <c r="D101" s="181"/>
      <c r="E101" s="181"/>
      <c r="F101" s="181"/>
      <c r="G101" s="181"/>
      <c r="H101" s="181"/>
      <c r="I101" s="181"/>
      <c r="J101" s="181"/>
      <c r="K101" s="185"/>
      <c r="L101" s="181"/>
      <c r="M101" s="181"/>
      <c r="N101" s="181"/>
      <c r="O101" s="181"/>
      <c r="P101" s="185"/>
      <c r="Q101" s="181"/>
      <c r="R101" s="181"/>
      <c r="S101" s="181"/>
      <c r="T101" s="181"/>
      <c r="U101" s="181"/>
      <c r="V101" s="181"/>
    </row>
    <row r="102" s="164" customFormat="1" ht="17.25" customHeight="1" spans="1:22">
      <c r="A102" s="182" t="s">
        <v>1305</v>
      </c>
      <c r="B102" s="176">
        <f t="shared" si="1"/>
        <v>0</v>
      </c>
      <c r="C102" s="181"/>
      <c r="D102" s="181"/>
      <c r="E102" s="181"/>
      <c r="F102" s="181"/>
      <c r="G102" s="181"/>
      <c r="H102" s="181"/>
      <c r="I102" s="181"/>
      <c r="J102" s="181"/>
      <c r="K102" s="185"/>
      <c r="L102" s="181"/>
      <c r="M102" s="181"/>
      <c r="N102" s="181"/>
      <c r="O102" s="181"/>
      <c r="P102" s="185"/>
      <c r="Q102" s="181"/>
      <c r="R102" s="181"/>
      <c r="S102" s="181"/>
      <c r="T102" s="181"/>
      <c r="U102" s="181"/>
      <c r="V102" s="181"/>
    </row>
    <row r="103" s="164" customFormat="1" ht="17.25" customHeight="1" spans="1:22">
      <c r="A103" s="180" t="s">
        <v>1306</v>
      </c>
      <c r="B103" s="176">
        <f t="shared" si="1"/>
        <v>0</v>
      </c>
      <c r="C103" s="181"/>
      <c r="D103" s="181"/>
      <c r="E103" s="181"/>
      <c r="F103" s="181"/>
      <c r="G103" s="181"/>
      <c r="H103" s="181"/>
      <c r="I103" s="181"/>
      <c r="J103" s="181"/>
      <c r="K103" s="185"/>
      <c r="L103" s="181"/>
      <c r="M103" s="181"/>
      <c r="N103" s="181"/>
      <c r="O103" s="181"/>
      <c r="P103" s="185"/>
      <c r="Q103" s="181"/>
      <c r="R103" s="181"/>
      <c r="S103" s="181"/>
      <c r="T103" s="181"/>
      <c r="U103" s="181"/>
      <c r="V103" s="181"/>
    </row>
    <row r="104" s="164" customFormat="1" ht="17.25" customHeight="1" spans="1:22">
      <c r="A104" s="182" t="s">
        <v>1307</v>
      </c>
      <c r="B104" s="176">
        <f t="shared" si="1"/>
        <v>0</v>
      </c>
      <c r="C104" s="181"/>
      <c r="D104" s="181"/>
      <c r="E104" s="181"/>
      <c r="F104" s="181"/>
      <c r="G104" s="181"/>
      <c r="H104" s="181"/>
      <c r="I104" s="181"/>
      <c r="J104" s="181"/>
      <c r="K104" s="185"/>
      <c r="L104" s="181"/>
      <c r="M104" s="181"/>
      <c r="N104" s="181"/>
      <c r="O104" s="181"/>
      <c r="P104" s="185"/>
      <c r="Q104" s="181"/>
      <c r="R104" s="181"/>
      <c r="S104" s="181"/>
      <c r="T104" s="181"/>
      <c r="U104" s="181"/>
      <c r="V104" s="181"/>
    </row>
    <row r="105" s="164" customFormat="1" ht="17.25" customHeight="1" spans="1:22">
      <c r="A105" s="183" t="s">
        <v>1234</v>
      </c>
      <c r="B105" s="176">
        <f t="shared" si="1"/>
        <v>0</v>
      </c>
      <c r="C105" s="181"/>
      <c r="D105" s="181"/>
      <c r="E105" s="181"/>
      <c r="F105" s="181"/>
      <c r="G105" s="181"/>
      <c r="H105" s="181"/>
      <c r="I105" s="181"/>
      <c r="J105" s="181"/>
      <c r="K105" s="185"/>
      <c r="L105" s="181"/>
      <c r="M105" s="181"/>
      <c r="N105" s="181"/>
      <c r="O105" s="181"/>
      <c r="P105" s="185"/>
      <c r="Q105" s="181"/>
      <c r="R105" s="181"/>
      <c r="S105" s="181"/>
      <c r="T105" s="181"/>
      <c r="U105" s="181"/>
      <c r="V105" s="181"/>
    </row>
    <row r="106" s="164" customFormat="1" ht="17.25" customHeight="1" spans="1:22">
      <c r="A106" s="182" t="s">
        <v>1308</v>
      </c>
      <c r="B106" s="176">
        <f t="shared" si="1"/>
        <v>0</v>
      </c>
      <c r="C106" s="181"/>
      <c r="D106" s="181"/>
      <c r="E106" s="181"/>
      <c r="F106" s="181"/>
      <c r="G106" s="181"/>
      <c r="H106" s="181"/>
      <c r="I106" s="181"/>
      <c r="J106" s="181"/>
      <c r="K106" s="185"/>
      <c r="L106" s="181"/>
      <c r="M106" s="181"/>
      <c r="N106" s="181"/>
      <c r="O106" s="181"/>
      <c r="P106" s="185"/>
      <c r="Q106" s="181"/>
      <c r="R106" s="181"/>
      <c r="S106" s="181"/>
      <c r="T106" s="181"/>
      <c r="U106" s="181"/>
      <c r="V106" s="181"/>
    </row>
    <row r="107" s="164" customFormat="1" ht="17.25" customHeight="1" spans="1:22">
      <c r="A107" s="182" t="s">
        <v>1309</v>
      </c>
      <c r="B107" s="176">
        <f t="shared" si="1"/>
        <v>0</v>
      </c>
      <c r="C107" s="181"/>
      <c r="D107" s="181"/>
      <c r="E107" s="181"/>
      <c r="F107" s="181"/>
      <c r="G107" s="181"/>
      <c r="H107" s="181"/>
      <c r="I107" s="181"/>
      <c r="J107" s="181"/>
      <c r="K107" s="185"/>
      <c r="L107" s="181"/>
      <c r="M107" s="181"/>
      <c r="N107" s="181"/>
      <c r="O107" s="181"/>
      <c r="P107" s="185"/>
      <c r="Q107" s="181"/>
      <c r="R107" s="181"/>
      <c r="S107" s="181"/>
      <c r="T107" s="181"/>
      <c r="U107" s="181"/>
      <c r="V107" s="181"/>
    </row>
    <row r="108" s="164" customFormat="1" ht="17.25" customHeight="1" spans="1:22">
      <c r="A108" s="182" t="s">
        <v>1310</v>
      </c>
      <c r="B108" s="176">
        <f t="shared" si="1"/>
        <v>0</v>
      </c>
      <c r="C108" s="181"/>
      <c r="D108" s="181"/>
      <c r="E108" s="181"/>
      <c r="F108" s="181"/>
      <c r="G108" s="181"/>
      <c r="H108" s="181"/>
      <c r="I108" s="181"/>
      <c r="J108" s="181"/>
      <c r="K108" s="185"/>
      <c r="L108" s="181"/>
      <c r="M108" s="181"/>
      <c r="N108" s="181"/>
      <c r="O108" s="181"/>
      <c r="P108" s="185"/>
      <c r="Q108" s="181"/>
      <c r="R108" s="181"/>
      <c r="S108" s="181"/>
      <c r="T108" s="181"/>
      <c r="U108" s="181"/>
      <c r="V108" s="181"/>
    </row>
    <row r="109" s="164" customFormat="1" ht="17.25" customHeight="1" spans="1:22">
      <c r="A109" s="182" t="s">
        <v>1311</v>
      </c>
      <c r="B109" s="176">
        <f t="shared" si="1"/>
        <v>0</v>
      </c>
      <c r="C109" s="181"/>
      <c r="D109" s="181"/>
      <c r="E109" s="181"/>
      <c r="F109" s="181"/>
      <c r="G109" s="181"/>
      <c r="H109" s="181"/>
      <c r="I109" s="181"/>
      <c r="J109" s="181"/>
      <c r="K109" s="185"/>
      <c r="L109" s="181"/>
      <c r="M109" s="181"/>
      <c r="N109" s="181"/>
      <c r="O109" s="181"/>
      <c r="P109" s="185"/>
      <c r="Q109" s="181"/>
      <c r="R109" s="181"/>
      <c r="S109" s="181"/>
      <c r="T109" s="181"/>
      <c r="U109" s="181"/>
      <c r="V109" s="181"/>
    </row>
    <row r="110" s="164" customFormat="1" ht="17.25" customHeight="1" spans="1:22">
      <c r="A110" s="182" t="s">
        <v>1312</v>
      </c>
      <c r="B110" s="176">
        <f t="shared" si="1"/>
        <v>0</v>
      </c>
      <c r="C110" s="181"/>
      <c r="D110" s="181"/>
      <c r="E110" s="181"/>
      <c r="F110" s="181"/>
      <c r="G110" s="181"/>
      <c r="H110" s="181"/>
      <c r="I110" s="181"/>
      <c r="J110" s="181"/>
      <c r="K110" s="185"/>
      <c r="L110" s="181"/>
      <c r="M110" s="181"/>
      <c r="N110" s="181"/>
      <c r="O110" s="181"/>
      <c r="P110" s="185"/>
      <c r="Q110" s="181"/>
      <c r="R110" s="181"/>
      <c r="S110" s="181"/>
      <c r="T110" s="181"/>
      <c r="U110" s="181"/>
      <c r="V110" s="181"/>
    </row>
    <row r="111" s="164" customFormat="1" ht="17.25" customHeight="1" spans="1:22">
      <c r="A111" s="182" t="s">
        <v>1313</v>
      </c>
      <c r="B111" s="176">
        <f t="shared" si="1"/>
        <v>0</v>
      </c>
      <c r="C111" s="181"/>
      <c r="D111" s="181"/>
      <c r="E111" s="181"/>
      <c r="F111" s="181"/>
      <c r="G111" s="181"/>
      <c r="H111" s="181"/>
      <c r="I111" s="181"/>
      <c r="J111" s="181"/>
      <c r="K111" s="185"/>
      <c r="L111" s="181"/>
      <c r="M111" s="181"/>
      <c r="N111" s="181"/>
      <c r="O111" s="181"/>
      <c r="P111" s="185"/>
      <c r="Q111" s="181"/>
      <c r="R111" s="181"/>
      <c r="S111" s="181"/>
      <c r="T111" s="181"/>
      <c r="U111" s="181"/>
      <c r="V111" s="181"/>
    </row>
    <row r="112" s="164" customFormat="1" ht="17.25" customHeight="1" spans="1:22">
      <c r="A112" s="182" t="s">
        <v>1314</v>
      </c>
      <c r="B112" s="176">
        <f t="shared" si="1"/>
        <v>0</v>
      </c>
      <c r="C112" s="181"/>
      <c r="D112" s="181"/>
      <c r="E112" s="181"/>
      <c r="F112" s="181"/>
      <c r="G112" s="181"/>
      <c r="H112" s="181"/>
      <c r="I112" s="181"/>
      <c r="J112" s="181"/>
      <c r="K112" s="185"/>
      <c r="L112" s="181"/>
      <c r="M112" s="181"/>
      <c r="N112" s="181"/>
      <c r="O112" s="181"/>
      <c r="P112" s="185"/>
      <c r="Q112" s="181"/>
      <c r="R112" s="181"/>
      <c r="S112" s="181"/>
      <c r="T112" s="181"/>
      <c r="U112" s="181"/>
      <c r="V112" s="181"/>
    </row>
    <row r="113" s="164" customFormat="1" ht="17.25" customHeight="1" spans="1:22">
      <c r="A113" s="182" t="s">
        <v>1315</v>
      </c>
      <c r="B113" s="176">
        <f t="shared" si="1"/>
        <v>0</v>
      </c>
      <c r="C113" s="181"/>
      <c r="D113" s="181"/>
      <c r="E113" s="181"/>
      <c r="F113" s="181"/>
      <c r="G113" s="181"/>
      <c r="H113" s="181"/>
      <c r="I113" s="181"/>
      <c r="J113" s="181"/>
      <c r="K113" s="185"/>
      <c r="L113" s="181"/>
      <c r="M113" s="181"/>
      <c r="N113" s="181"/>
      <c r="O113" s="181"/>
      <c r="P113" s="185"/>
      <c r="Q113" s="181"/>
      <c r="R113" s="181"/>
      <c r="S113" s="181"/>
      <c r="T113" s="181"/>
      <c r="U113" s="181"/>
      <c r="V113" s="181"/>
    </row>
    <row r="114" s="164" customFormat="1" ht="17.25" customHeight="1" spans="1:22">
      <c r="A114" s="182" t="s">
        <v>1316</v>
      </c>
      <c r="B114" s="176">
        <f t="shared" si="1"/>
        <v>0</v>
      </c>
      <c r="C114" s="181"/>
      <c r="D114" s="181"/>
      <c r="E114" s="181"/>
      <c r="F114" s="181"/>
      <c r="G114" s="181"/>
      <c r="H114" s="181"/>
      <c r="I114" s="181"/>
      <c r="J114" s="181"/>
      <c r="K114" s="185"/>
      <c r="L114" s="181"/>
      <c r="M114" s="181"/>
      <c r="N114" s="181"/>
      <c r="O114" s="181"/>
      <c r="P114" s="185"/>
      <c r="Q114" s="181"/>
      <c r="R114" s="181"/>
      <c r="S114" s="181"/>
      <c r="T114" s="181"/>
      <c r="U114" s="181"/>
      <c r="V114" s="181"/>
    </row>
    <row r="115" s="164" customFormat="1" ht="17.25" customHeight="1" spans="1:22">
      <c r="A115" s="180" t="s">
        <v>1317</v>
      </c>
      <c r="B115" s="176">
        <f t="shared" si="1"/>
        <v>0</v>
      </c>
      <c r="C115" s="181"/>
      <c r="D115" s="181"/>
      <c r="E115" s="181"/>
      <c r="F115" s="181"/>
      <c r="G115" s="181"/>
      <c r="H115" s="181"/>
      <c r="I115" s="181"/>
      <c r="J115" s="181"/>
      <c r="K115" s="185"/>
      <c r="L115" s="181"/>
      <c r="M115" s="181"/>
      <c r="N115" s="181"/>
      <c r="O115" s="181"/>
      <c r="P115" s="185"/>
      <c r="Q115" s="181"/>
      <c r="R115" s="181"/>
      <c r="S115" s="181"/>
      <c r="T115" s="181"/>
      <c r="U115" s="181"/>
      <c r="V115" s="181"/>
    </row>
    <row r="116" s="164" customFormat="1" ht="17.25" customHeight="1" spans="1:22">
      <c r="A116" s="182" t="s">
        <v>1318</v>
      </c>
      <c r="B116" s="176">
        <f t="shared" si="1"/>
        <v>0</v>
      </c>
      <c r="C116" s="181"/>
      <c r="D116" s="181"/>
      <c r="E116" s="181"/>
      <c r="F116" s="181"/>
      <c r="G116" s="181"/>
      <c r="H116" s="181"/>
      <c r="I116" s="181"/>
      <c r="J116" s="181"/>
      <c r="K116" s="185"/>
      <c r="L116" s="181"/>
      <c r="M116" s="181"/>
      <c r="N116" s="181"/>
      <c r="O116" s="181"/>
      <c r="P116" s="185"/>
      <c r="Q116" s="181"/>
      <c r="R116" s="181"/>
      <c r="S116" s="181"/>
      <c r="T116" s="181"/>
      <c r="U116" s="181"/>
      <c r="V116" s="181"/>
    </row>
    <row r="117" s="164" customFormat="1" ht="17.25" customHeight="1" spans="1:22">
      <c r="A117" s="183" t="s">
        <v>1234</v>
      </c>
      <c r="B117" s="176">
        <f t="shared" si="1"/>
        <v>0</v>
      </c>
      <c r="C117" s="181"/>
      <c r="D117" s="181"/>
      <c r="E117" s="181"/>
      <c r="F117" s="181"/>
      <c r="G117" s="181"/>
      <c r="H117" s="181"/>
      <c r="I117" s="181"/>
      <c r="J117" s="181"/>
      <c r="K117" s="185"/>
      <c r="L117" s="181"/>
      <c r="M117" s="181"/>
      <c r="N117" s="181"/>
      <c r="O117" s="181"/>
      <c r="P117" s="185"/>
      <c r="Q117" s="181"/>
      <c r="R117" s="181"/>
      <c r="S117" s="181"/>
      <c r="T117" s="181"/>
      <c r="U117" s="181"/>
      <c r="V117" s="181"/>
    </row>
    <row r="118" s="164" customFormat="1" ht="17.25" customHeight="1" spans="1:22">
      <c r="A118" s="182" t="s">
        <v>1319</v>
      </c>
      <c r="B118" s="176">
        <f t="shared" si="1"/>
        <v>0</v>
      </c>
      <c r="C118" s="181"/>
      <c r="D118" s="181"/>
      <c r="E118" s="181"/>
      <c r="F118" s="181"/>
      <c r="G118" s="181"/>
      <c r="H118" s="181"/>
      <c r="I118" s="181"/>
      <c r="J118" s="181"/>
      <c r="K118" s="185"/>
      <c r="L118" s="181"/>
      <c r="M118" s="181"/>
      <c r="N118" s="181"/>
      <c r="O118" s="181"/>
      <c r="P118" s="185"/>
      <c r="Q118" s="181"/>
      <c r="R118" s="181"/>
      <c r="S118" s="181"/>
      <c r="T118" s="181"/>
      <c r="U118" s="181"/>
      <c r="V118" s="181"/>
    </row>
    <row r="119" s="164" customFormat="1" ht="17.25" customHeight="1" spans="1:22">
      <c r="A119" s="182" t="s">
        <v>1320</v>
      </c>
      <c r="B119" s="176">
        <f t="shared" si="1"/>
        <v>0</v>
      </c>
      <c r="C119" s="181"/>
      <c r="D119" s="181"/>
      <c r="E119" s="181"/>
      <c r="F119" s="181"/>
      <c r="G119" s="181"/>
      <c r="H119" s="181"/>
      <c r="I119" s="181"/>
      <c r="J119" s="181"/>
      <c r="K119" s="185"/>
      <c r="L119" s="181"/>
      <c r="M119" s="181"/>
      <c r="N119" s="181"/>
      <c r="O119" s="181"/>
      <c r="P119" s="185"/>
      <c r="Q119" s="181"/>
      <c r="R119" s="181"/>
      <c r="S119" s="181"/>
      <c r="T119" s="181"/>
      <c r="U119" s="181"/>
      <c r="V119" s="181"/>
    </row>
    <row r="120" s="164" customFormat="1" ht="17.25" customHeight="1" spans="1:22">
      <c r="A120" s="182" t="s">
        <v>1321</v>
      </c>
      <c r="B120" s="176">
        <f t="shared" si="1"/>
        <v>0</v>
      </c>
      <c r="C120" s="181"/>
      <c r="D120" s="181"/>
      <c r="E120" s="181"/>
      <c r="F120" s="181"/>
      <c r="G120" s="181"/>
      <c r="H120" s="181"/>
      <c r="I120" s="181"/>
      <c r="J120" s="181"/>
      <c r="K120" s="185"/>
      <c r="L120" s="181"/>
      <c r="M120" s="181"/>
      <c r="N120" s="181"/>
      <c r="O120" s="181"/>
      <c r="P120" s="185"/>
      <c r="Q120" s="181"/>
      <c r="R120" s="181"/>
      <c r="S120" s="181"/>
      <c r="T120" s="181"/>
      <c r="U120" s="181"/>
      <c r="V120" s="181"/>
    </row>
    <row r="121" s="164" customFormat="1" ht="17.25" customHeight="1" spans="1:22">
      <c r="A121" s="182" t="s">
        <v>1322</v>
      </c>
      <c r="B121" s="176">
        <f t="shared" si="1"/>
        <v>0</v>
      </c>
      <c r="C121" s="181"/>
      <c r="D121" s="181"/>
      <c r="E121" s="181"/>
      <c r="F121" s="181"/>
      <c r="G121" s="181"/>
      <c r="H121" s="181"/>
      <c r="I121" s="181"/>
      <c r="J121" s="181"/>
      <c r="K121" s="185"/>
      <c r="L121" s="181"/>
      <c r="M121" s="181"/>
      <c r="N121" s="181"/>
      <c r="O121" s="181"/>
      <c r="P121" s="185"/>
      <c r="Q121" s="181"/>
      <c r="R121" s="181"/>
      <c r="S121" s="181"/>
      <c r="T121" s="181"/>
      <c r="U121" s="181"/>
      <c r="V121" s="181"/>
    </row>
    <row r="122" s="164" customFormat="1" ht="17.25" customHeight="1" spans="1:22">
      <c r="A122" s="182" t="s">
        <v>1323</v>
      </c>
      <c r="B122" s="176">
        <f t="shared" si="1"/>
        <v>0</v>
      </c>
      <c r="C122" s="181"/>
      <c r="D122" s="181"/>
      <c r="E122" s="181"/>
      <c r="F122" s="181"/>
      <c r="G122" s="181"/>
      <c r="H122" s="181"/>
      <c r="I122" s="181"/>
      <c r="J122" s="181"/>
      <c r="K122" s="185"/>
      <c r="L122" s="181"/>
      <c r="M122" s="181"/>
      <c r="N122" s="181"/>
      <c r="O122" s="181"/>
      <c r="P122" s="185"/>
      <c r="Q122" s="181"/>
      <c r="R122" s="181"/>
      <c r="S122" s="181"/>
      <c r="T122" s="181"/>
      <c r="U122" s="181"/>
      <c r="V122" s="181"/>
    </row>
    <row r="123" s="164" customFormat="1" ht="17.25" customHeight="1" spans="1:22">
      <c r="A123" s="182" t="s">
        <v>1324</v>
      </c>
      <c r="B123" s="176">
        <f t="shared" si="1"/>
        <v>0</v>
      </c>
      <c r="C123" s="181"/>
      <c r="D123" s="181"/>
      <c r="E123" s="181"/>
      <c r="F123" s="181"/>
      <c r="G123" s="181"/>
      <c r="H123" s="181"/>
      <c r="I123" s="181"/>
      <c r="J123" s="181"/>
      <c r="K123" s="185"/>
      <c r="L123" s="181"/>
      <c r="M123" s="181"/>
      <c r="N123" s="181"/>
      <c r="O123" s="181"/>
      <c r="P123" s="185"/>
      <c r="Q123" s="181"/>
      <c r="R123" s="181"/>
      <c r="S123" s="181"/>
      <c r="T123" s="181"/>
      <c r="U123" s="181"/>
      <c r="V123" s="181"/>
    </row>
    <row r="124" s="164" customFormat="1" ht="17.25" customHeight="1" spans="1:22">
      <c r="A124" s="182" t="s">
        <v>1325</v>
      </c>
      <c r="B124" s="176">
        <f t="shared" si="1"/>
        <v>0</v>
      </c>
      <c r="C124" s="181"/>
      <c r="D124" s="181"/>
      <c r="E124" s="181"/>
      <c r="F124" s="181"/>
      <c r="G124" s="181"/>
      <c r="H124" s="181"/>
      <c r="I124" s="181"/>
      <c r="J124" s="181"/>
      <c r="K124" s="185"/>
      <c r="L124" s="181"/>
      <c r="M124" s="181"/>
      <c r="N124" s="181"/>
      <c r="O124" s="181"/>
      <c r="P124" s="185"/>
      <c r="Q124" s="181"/>
      <c r="R124" s="181"/>
      <c r="S124" s="181"/>
      <c r="T124" s="181"/>
      <c r="U124" s="181"/>
      <c r="V124" s="181"/>
    </row>
    <row r="125" s="164" customFormat="1" ht="17.25" customHeight="1" spans="1:22">
      <c r="A125" s="182" t="s">
        <v>1326</v>
      </c>
      <c r="B125" s="176">
        <f t="shared" si="1"/>
        <v>0</v>
      </c>
      <c r="C125" s="181"/>
      <c r="D125" s="181"/>
      <c r="E125" s="181"/>
      <c r="F125" s="181"/>
      <c r="G125" s="181"/>
      <c r="H125" s="181"/>
      <c r="I125" s="181"/>
      <c r="J125" s="181"/>
      <c r="K125" s="185"/>
      <c r="L125" s="181"/>
      <c r="M125" s="181"/>
      <c r="N125" s="181"/>
      <c r="O125" s="181"/>
      <c r="P125" s="185"/>
      <c r="Q125" s="181"/>
      <c r="R125" s="181"/>
      <c r="S125" s="181"/>
      <c r="T125" s="181"/>
      <c r="U125" s="181"/>
      <c r="V125" s="181"/>
    </row>
    <row r="126" s="164" customFormat="1" ht="17.25" customHeight="1" spans="1:22">
      <c r="A126" s="180" t="s">
        <v>1327</v>
      </c>
      <c r="B126" s="176">
        <f t="shared" si="1"/>
        <v>0</v>
      </c>
      <c r="C126" s="181"/>
      <c r="D126" s="181"/>
      <c r="E126" s="181"/>
      <c r="F126" s="181"/>
      <c r="G126" s="181"/>
      <c r="H126" s="181"/>
      <c r="I126" s="181"/>
      <c r="J126" s="181"/>
      <c r="K126" s="185"/>
      <c r="L126" s="181"/>
      <c r="M126" s="181"/>
      <c r="N126" s="181"/>
      <c r="O126" s="181"/>
      <c r="P126" s="185"/>
      <c r="Q126" s="181"/>
      <c r="R126" s="181"/>
      <c r="S126" s="181"/>
      <c r="T126" s="181"/>
      <c r="U126" s="181"/>
      <c r="V126" s="181"/>
    </row>
    <row r="127" s="164" customFormat="1" ht="17.25" customHeight="1" spans="1:22">
      <c r="A127" s="182" t="s">
        <v>1328</v>
      </c>
      <c r="B127" s="176">
        <f t="shared" si="1"/>
        <v>0</v>
      </c>
      <c r="C127" s="181"/>
      <c r="D127" s="181"/>
      <c r="E127" s="181"/>
      <c r="F127" s="181"/>
      <c r="G127" s="181"/>
      <c r="H127" s="181"/>
      <c r="I127" s="181"/>
      <c r="J127" s="181"/>
      <c r="K127" s="185"/>
      <c r="L127" s="181"/>
      <c r="M127" s="181"/>
      <c r="N127" s="181"/>
      <c r="O127" s="181"/>
      <c r="P127" s="185"/>
      <c r="Q127" s="181"/>
      <c r="R127" s="181"/>
      <c r="S127" s="181"/>
      <c r="T127" s="181"/>
      <c r="U127" s="181"/>
      <c r="V127" s="181"/>
    </row>
    <row r="128" s="164" customFormat="1" ht="17.25" customHeight="1" spans="1:22">
      <c r="A128" s="183" t="s">
        <v>1234</v>
      </c>
      <c r="B128" s="176">
        <f t="shared" si="1"/>
        <v>0</v>
      </c>
      <c r="C128" s="181"/>
      <c r="D128" s="181"/>
      <c r="E128" s="181"/>
      <c r="F128" s="181"/>
      <c r="G128" s="181"/>
      <c r="H128" s="181"/>
      <c r="I128" s="181"/>
      <c r="J128" s="181"/>
      <c r="K128" s="185"/>
      <c r="L128" s="181"/>
      <c r="M128" s="181"/>
      <c r="N128" s="181"/>
      <c r="O128" s="181"/>
      <c r="P128" s="185"/>
      <c r="Q128" s="181"/>
      <c r="R128" s="181"/>
      <c r="S128" s="181"/>
      <c r="T128" s="181"/>
      <c r="U128" s="181"/>
      <c r="V128" s="181"/>
    </row>
    <row r="129" s="164" customFormat="1" ht="17.25" customHeight="1" spans="1:22">
      <c r="A129" s="182" t="s">
        <v>1329</v>
      </c>
      <c r="B129" s="176">
        <f t="shared" si="1"/>
        <v>0</v>
      </c>
      <c r="C129" s="181"/>
      <c r="D129" s="181"/>
      <c r="E129" s="181"/>
      <c r="F129" s="181"/>
      <c r="G129" s="181"/>
      <c r="H129" s="181"/>
      <c r="I129" s="181"/>
      <c r="J129" s="181"/>
      <c r="K129" s="185"/>
      <c r="L129" s="181"/>
      <c r="M129" s="181"/>
      <c r="N129" s="181"/>
      <c r="O129" s="181"/>
      <c r="P129" s="185"/>
      <c r="Q129" s="181"/>
      <c r="R129" s="181"/>
      <c r="S129" s="181"/>
      <c r="T129" s="181"/>
      <c r="U129" s="181"/>
      <c r="V129" s="181"/>
    </row>
    <row r="130" s="164" customFormat="1" ht="17.25" customHeight="1" spans="1:22">
      <c r="A130" s="182" t="s">
        <v>1330</v>
      </c>
      <c r="B130" s="176">
        <f t="shared" si="1"/>
        <v>13803</v>
      </c>
      <c r="C130" s="181">
        <v>3</v>
      </c>
      <c r="D130" s="181"/>
      <c r="E130" s="181"/>
      <c r="F130" s="181">
        <v>20</v>
      </c>
      <c r="G130" s="181">
        <v>2440</v>
      </c>
      <c r="H130" s="181"/>
      <c r="I130" s="181"/>
      <c r="J130" s="181">
        <v>7148</v>
      </c>
      <c r="K130" s="185">
        <v>1311</v>
      </c>
      <c r="L130" s="181"/>
      <c r="M130" s="181"/>
      <c r="N130" s="181">
        <v>1176</v>
      </c>
      <c r="O130" s="181">
        <v>1662</v>
      </c>
      <c r="P130" s="185"/>
      <c r="Q130" s="181"/>
      <c r="R130" s="181"/>
      <c r="S130" s="181"/>
      <c r="T130" s="181">
        <v>43</v>
      </c>
      <c r="U130" s="181"/>
      <c r="V130" s="181"/>
    </row>
    <row r="131" s="164" customFormat="1" ht="17.25" customHeight="1" spans="1:22">
      <c r="A131" s="182" t="s">
        <v>1331</v>
      </c>
      <c r="B131" s="176">
        <f t="shared" si="1"/>
        <v>0</v>
      </c>
      <c r="C131" s="181"/>
      <c r="D131" s="181"/>
      <c r="E131" s="181"/>
      <c r="F131" s="181"/>
      <c r="G131" s="181"/>
      <c r="H131" s="181"/>
      <c r="I131" s="181"/>
      <c r="J131" s="181"/>
      <c r="K131" s="185"/>
      <c r="L131" s="181"/>
      <c r="M131" s="181"/>
      <c r="N131" s="181"/>
      <c r="O131" s="181"/>
      <c r="P131" s="185"/>
      <c r="Q131" s="181"/>
      <c r="R131" s="181"/>
      <c r="S131" s="181"/>
      <c r="T131" s="181"/>
      <c r="U131" s="181"/>
      <c r="V131" s="181"/>
    </row>
    <row r="132" s="164" customFormat="1" ht="17.25" customHeight="1" spans="1:22">
      <c r="A132" s="182" t="s">
        <v>1332</v>
      </c>
      <c r="B132" s="176">
        <f t="shared" si="1"/>
        <v>0</v>
      </c>
      <c r="C132" s="181"/>
      <c r="D132" s="181"/>
      <c r="E132" s="181"/>
      <c r="F132" s="181"/>
      <c r="G132" s="181"/>
      <c r="H132" s="181"/>
      <c r="I132" s="181"/>
      <c r="J132" s="181"/>
      <c r="K132" s="185"/>
      <c r="L132" s="181"/>
      <c r="M132" s="181"/>
      <c r="N132" s="181"/>
      <c r="O132" s="181"/>
      <c r="P132" s="185"/>
      <c r="Q132" s="181"/>
      <c r="R132" s="181"/>
      <c r="S132" s="181"/>
      <c r="T132" s="181"/>
      <c r="U132" s="181"/>
      <c r="V132" s="181"/>
    </row>
    <row r="133" s="164" customFormat="1" ht="17.25" customHeight="1" spans="1:22">
      <c r="A133" s="182" t="s">
        <v>1333</v>
      </c>
      <c r="B133" s="176">
        <f t="shared" si="1"/>
        <v>0</v>
      </c>
      <c r="C133" s="181"/>
      <c r="D133" s="181"/>
      <c r="E133" s="181"/>
      <c r="F133" s="181"/>
      <c r="G133" s="181"/>
      <c r="H133" s="181"/>
      <c r="I133" s="181"/>
      <c r="J133" s="181"/>
      <c r="K133" s="185"/>
      <c r="L133" s="181"/>
      <c r="M133" s="181"/>
      <c r="N133" s="181"/>
      <c r="O133" s="181"/>
      <c r="P133" s="185"/>
      <c r="Q133" s="181"/>
      <c r="R133" s="181"/>
      <c r="S133" s="181"/>
      <c r="T133" s="181"/>
      <c r="U133" s="181"/>
      <c r="V133" s="181"/>
    </row>
    <row r="134" s="164" customFormat="1" ht="17.25" customHeight="1" spans="1:22">
      <c r="A134" s="182" t="s">
        <v>1334</v>
      </c>
      <c r="B134" s="176">
        <f t="shared" si="1"/>
        <v>0</v>
      </c>
      <c r="C134" s="181"/>
      <c r="D134" s="181"/>
      <c r="E134" s="181"/>
      <c r="F134" s="181"/>
      <c r="G134" s="181"/>
      <c r="H134" s="181"/>
      <c r="I134" s="181"/>
      <c r="J134" s="181"/>
      <c r="K134" s="185"/>
      <c r="L134" s="181"/>
      <c r="M134" s="181"/>
      <c r="N134" s="181"/>
      <c r="O134" s="181"/>
      <c r="P134" s="185"/>
      <c r="Q134" s="181"/>
      <c r="R134" s="181"/>
      <c r="S134" s="181"/>
      <c r="T134" s="181"/>
      <c r="U134" s="181"/>
      <c r="V134" s="181"/>
    </row>
    <row r="135" s="164" customFormat="1" ht="17.25" customHeight="1" spans="1:22">
      <c r="A135" s="182" t="s">
        <v>1335</v>
      </c>
      <c r="B135" s="176">
        <f>SUM(C135:V135)</f>
        <v>0</v>
      </c>
      <c r="C135" s="181"/>
      <c r="D135" s="181"/>
      <c r="E135" s="181"/>
      <c r="F135" s="181"/>
      <c r="G135" s="181"/>
      <c r="H135" s="181"/>
      <c r="I135" s="181"/>
      <c r="J135" s="181"/>
      <c r="K135" s="185"/>
      <c r="L135" s="181"/>
      <c r="M135" s="181"/>
      <c r="N135" s="181"/>
      <c r="O135" s="181"/>
      <c r="P135" s="185"/>
      <c r="Q135" s="181"/>
      <c r="R135" s="181"/>
      <c r="S135" s="181"/>
      <c r="T135" s="181"/>
      <c r="U135" s="181"/>
      <c r="V135" s="181"/>
    </row>
    <row r="136" s="164" customFormat="1" ht="17.25" customHeight="1" spans="1:22">
      <c r="A136" s="182" t="s">
        <v>1336</v>
      </c>
      <c r="B136" s="176">
        <f>SUM(C136:V136)</f>
        <v>0</v>
      </c>
      <c r="C136" s="181"/>
      <c r="D136" s="181"/>
      <c r="E136" s="181"/>
      <c r="F136" s="181"/>
      <c r="G136" s="181"/>
      <c r="H136" s="181"/>
      <c r="I136" s="181"/>
      <c r="J136" s="181"/>
      <c r="K136" s="185"/>
      <c r="L136" s="181"/>
      <c r="M136" s="181"/>
      <c r="N136" s="181"/>
      <c r="O136" s="181"/>
      <c r="P136" s="185"/>
      <c r="Q136" s="181"/>
      <c r="R136" s="181"/>
      <c r="S136" s="181"/>
      <c r="T136" s="181"/>
      <c r="U136" s="181"/>
      <c r="V136" s="181"/>
    </row>
  </sheetData>
  <mergeCells count="3">
    <mergeCell ref="B4:V4"/>
    <mergeCell ref="A4:A5"/>
    <mergeCell ref="B2:U3"/>
  </mergeCells>
  <printOptions horizontalCentered="1"/>
  <pageMargins left="0.471527777777778" right="0.471527777777778" top="0.590277777777778" bottom="0.471527777777778" header="0.313888888888889" footer="0.313888888888889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H72"/>
  <sheetViews>
    <sheetView showGridLines="0" showZeros="0" workbookViewId="0">
      <pane ySplit="5" topLeftCell="A39" activePane="bottomLeft" state="frozen"/>
      <selection/>
      <selection pane="bottomLeft" activeCell="G57" sqref="G57"/>
    </sheetView>
  </sheetViews>
  <sheetFormatPr defaultColWidth="9" defaultRowHeight="14.25" outlineLevelCol="7"/>
  <cols>
    <col min="1" max="1" width="42.625" style="143" customWidth="1"/>
    <col min="2" max="2" width="12" style="143" customWidth="1"/>
    <col min="3" max="3" width="10.5" style="143" customWidth="1"/>
    <col min="4" max="4" width="13.875" style="143" customWidth="1"/>
    <col min="5" max="5" width="44.375" style="144" customWidth="1"/>
    <col min="6" max="6" width="12.875" style="143" customWidth="1"/>
    <col min="7" max="7" width="10.875" style="143" customWidth="1"/>
    <col min="8" max="8" width="13.75" style="143" customWidth="1"/>
    <col min="9" max="16384" width="9" style="143"/>
  </cols>
  <sheetData>
    <row r="1" spans="1:8">
      <c r="A1" s="126" t="s">
        <v>1420</v>
      </c>
      <c r="H1" s="145" t="s">
        <v>0</v>
      </c>
    </row>
    <row r="2" ht="18" customHeight="1" spans="1:8">
      <c r="A2" s="97" t="s">
        <v>1421</v>
      </c>
      <c r="B2" s="97"/>
      <c r="C2" s="97"/>
      <c r="D2" s="97"/>
      <c r="E2" s="97"/>
      <c r="F2" s="97"/>
      <c r="G2" s="97"/>
      <c r="H2" s="97"/>
    </row>
    <row r="3" ht="18" customHeight="1" spans="1:8">
      <c r="A3" s="126"/>
      <c r="H3" s="146" t="s">
        <v>26</v>
      </c>
    </row>
    <row r="4" ht="31.5" customHeight="1" spans="1:8">
      <c r="A4" s="127" t="s">
        <v>1422</v>
      </c>
      <c r="B4" s="147"/>
      <c r="C4" s="147"/>
      <c r="D4" s="128"/>
      <c r="E4" s="127" t="s">
        <v>1423</v>
      </c>
      <c r="F4" s="147"/>
      <c r="G4" s="147"/>
      <c r="H4" s="128"/>
    </row>
    <row r="5" ht="35.25" customHeight="1" spans="1:8">
      <c r="A5" s="148" t="s">
        <v>27</v>
      </c>
      <c r="B5" s="119" t="s">
        <v>28</v>
      </c>
      <c r="C5" s="148" t="s">
        <v>29</v>
      </c>
      <c r="D5" s="119" t="s">
        <v>30</v>
      </c>
      <c r="E5" s="119" t="s">
        <v>27</v>
      </c>
      <c r="F5" s="119" t="s">
        <v>28</v>
      </c>
      <c r="G5" s="148" t="s">
        <v>29</v>
      </c>
      <c r="H5" s="119" t="s">
        <v>30</v>
      </c>
    </row>
    <row r="6" ht="20.1" customHeight="1" spans="1:8">
      <c r="A6" s="111" t="s">
        <v>1424</v>
      </c>
      <c r="B6" s="110"/>
      <c r="C6" s="110"/>
      <c r="D6" s="149" t="e">
        <f>TEXT(C6/B6,"0.00%")</f>
        <v>#DIV/0!</v>
      </c>
      <c r="E6" s="150" t="s">
        <v>1425</v>
      </c>
      <c r="F6" s="151">
        <f>SUM(F7)</f>
        <v>0</v>
      </c>
      <c r="G6" s="151">
        <f>SUM(G7)</f>
        <v>0</v>
      </c>
      <c r="H6" s="149" t="e">
        <f>TEXT(G6/F6,"0.00%")</f>
        <v>#DIV/0!</v>
      </c>
    </row>
    <row r="7" ht="20.1" customHeight="1" spans="1:8">
      <c r="A7" s="111" t="s">
        <v>1426</v>
      </c>
      <c r="B7" s="110"/>
      <c r="C7" s="110"/>
      <c r="D7" s="149" t="e">
        <f t="shared" ref="D7:D57" si="0">TEXT(C7/B7,"0.00%")</f>
        <v>#DIV/0!</v>
      </c>
      <c r="E7" s="152" t="s">
        <v>1427</v>
      </c>
      <c r="F7" s="110"/>
      <c r="G7" s="110"/>
      <c r="H7" s="149" t="e">
        <f t="shared" ref="H7:H57" si="1">TEXT(G7/F7,"0.00%")</f>
        <v>#DIV/0!</v>
      </c>
    </row>
    <row r="8" ht="20.1" customHeight="1" spans="1:8">
      <c r="A8" s="111" t="s">
        <v>1428</v>
      </c>
      <c r="B8" s="110"/>
      <c r="C8" s="110"/>
      <c r="D8" s="149" t="e">
        <f t="shared" si="0"/>
        <v>#DIV/0!</v>
      </c>
      <c r="E8" s="150" t="s">
        <v>1429</v>
      </c>
      <c r="F8" s="131">
        <f>SUM(F9:F10)</f>
        <v>250</v>
      </c>
      <c r="G8" s="131">
        <f>SUM(G9:G10)</f>
        <v>0</v>
      </c>
      <c r="H8" s="149" t="str">
        <f t="shared" si="1"/>
        <v>0.00%</v>
      </c>
    </row>
    <row r="9" ht="20.1" customHeight="1" spans="1:8">
      <c r="A9" s="132" t="s">
        <v>1430</v>
      </c>
      <c r="B9" s="110"/>
      <c r="C9" s="110"/>
      <c r="D9" s="149" t="e">
        <f t="shared" si="0"/>
        <v>#DIV/0!</v>
      </c>
      <c r="E9" s="152" t="s">
        <v>1431</v>
      </c>
      <c r="F9" s="110">
        <v>250</v>
      </c>
      <c r="G9" s="110"/>
      <c r="H9" s="149" t="str">
        <f t="shared" si="1"/>
        <v>0.00%</v>
      </c>
    </row>
    <row r="10" ht="20.1" customHeight="1" spans="1:8">
      <c r="A10" s="132" t="s">
        <v>1432</v>
      </c>
      <c r="B10" s="110"/>
      <c r="C10" s="110"/>
      <c r="D10" s="149" t="e">
        <f t="shared" si="0"/>
        <v>#DIV/0!</v>
      </c>
      <c r="E10" s="152" t="s">
        <v>1433</v>
      </c>
      <c r="F10" s="110"/>
      <c r="G10" s="110"/>
      <c r="H10" s="149" t="e">
        <f t="shared" si="1"/>
        <v>#DIV/0!</v>
      </c>
    </row>
    <row r="11" ht="20.1" customHeight="1" spans="1:8">
      <c r="A11" s="111" t="s">
        <v>1434</v>
      </c>
      <c r="B11" s="110"/>
      <c r="C11" s="110"/>
      <c r="D11" s="149" t="e">
        <f t="shared" si="0"/>
        <v>#DIV/0!</v>
      </c>
      <c r="E11" s="150" t="s">
        <v>1435</v>
      </c>
      <c r="F11" s="131">
        <f>SUM(F12:F13)</f>
        <v>0</v>
      </c>
      <c r="G11" s="131">
        <f>SUM(G12:G13)</f>
        <v>0</v>
      </c>
      <c r="H11" s="149" t="e">
        <f t="shared" si="1"/>
        <v>#DIV/0!</v>
      </c>
    </row>
    <row r="12" ht="20.1" customHeight="1" spans="1:8">
      <c r="A12" s="111" t="s">
        <v>1436</v>
      </c>
      <c r="B12" s="110">
        <v>1563</v>
      </c>
      <c r="C12" s="110"/>
      <c r="D12" s="149" t="str">
        <f t="shared" si="0"/>
        <v>0.00%</v>
      </c>
      <c r="E12" s="150" t="s">
        <v>1437</v>
      </c>
      <c r="F12" s="110"/>
      <c r="G12" s="110"/>
      <c r="H12" s="149" t="e">
        <f t="shared" si="1"/>
        <v>#DIV/0!</v>
      </c>
    </row>
    <row r="13" ht="20.1" customHeight="1" spans="1:8">
      <c r="A13" s="111" t="s">
        <v>1438</v>
      </c>
      <c r="B13" s="110">
        <v>287</v>
      </c>
      <c r="C13" s="110"/>
      <c r="D13" s="149" t="str">
        <f t="shared" si="0"/>
        <v>0.00%</v>
      </c>
      <c r="E13" s="150" t="s">
        <v>1439</v>
      </c>
      <c r="F13" s="110"/>
      <c r="G13" s="110"/>
      <c r="H13" s="149" t="e">
        <f t="shared" si="1"/>
        <v>#DIV/0!</v>
      </c>
    </row>
    <row r="14" ht="20.1" customHeight="1" spans="1:8">
      <c r="A14" s="111" t="s">
        <v>1440</v>
      </c>
      <c r="B14" s="110"/>
      <c r="C14" s="110"/>
      <c r="D14" s="149" t="e">
        <f t="shared" si="0"/>
        <v>#DIV/0!</v>
      </c>
      <c r="E14" s="150" t="s">
        <v>1441</v>
      </c>
      <c r="F14" s="131">
        <f>SUM(F15:F20)</f>
        <v>2990</v>
      </c>
      <c r="G14" s="131">
        <f>SUM(G15:G20)</f>
        <v>32</v>
      </c>
      <c r="H14" s="149" t="str">
        <f t="shared" si="1"/>
        <v>1.07%</v>
      </c>
    </row>
    <row r="15" ht="20.1" customHeight="1" spans="1:8">
      <c r="A15" s="111" t="s">
        <v>1442</v>
      </c>
      <c r="B15" s="110"/>
      <c r="C15" s="110"/>
      <c r="D15" s="149" t="e">
        <f t="shared" si="0"/>
        <v>#DIV/0!</v>
      </c>
      <c r="E15" s="150" t="s">
        <v>1443</v>
      </c>
      <c r="F15" s="110">
        <v>1986</v>
      </c>
      <c r="G15" s="110"/>
      <c r="H15" s="149" t="str">
        <f t="shared" si="1"/>
        <v>0.00%</v>
      </c>
    </row>
    <row r="16" ht="20.1" customHeight="1" spans="1:8">
      <c r="A16" s="111" t="s">
        <v>1444</v>
      </c>
      <c r="B16" s="110"/>
      <c r="C16" s="110"/>
      <c r="D16" s="149" t="e">
        <f t="shared" si="0"/>
        <v>#DIV/0!</v>
      </c>
      <c r="E16" s="150" t="s">
        <v>1445</v>
      </c>
      <c r="F16" s="110"/>
      <c r="G16" s="110"/>
      <c r="H16" s="149" t="e">
        <f t="shared" si="1"/>
        <v>#DIV/0!</v>
      </c>
    </row>
    <row r="17" ht="20.1" customHeight="1" spans="1:8">
      <c r="A17" s="111" t="s">
        <v>1446</v>
      </c>
      <c r="B17" s="110">
        <v>16</v>
      </c>
      <c r="C17" s="110">
        <v>32</v>
      </c>
      <c r="D17" s="149" t="str">
        <f t="shared" si="0"/>
        <v>200.00%</v>
      </c>
      <c r="E17" s="150" t="s">
        <v>1447</v>
      </c>
      <c r="F17" s="110">
        <v>700</v>
      </c>
      <c r="G17" s="110"/>
      <c r="H17" s="149" t="str">
        <f t="shared" si="1"/>
        <v>0.00%</v>
      </c>
    </row>
    <row r="18" ht="20.1" customHeight="1" spans="1:8">
      <c r="A18" s="111" t="s">
        <v>1448</v>
      </c>
      <c r="B18" s="110"/>
      <c r="C18" s="110"/>
      <c r="D18" s="149" t="e">
        <f t="shared" si="0"/>
        <v>#DIV/0!</v>
      </c>
      <c r="E18" s="150" t="s">
        <v>1449</v>
      </c>
      <c r="F18" s="110">
        <v>288</v>
      </c>
      <c r="G18" s="110"/>
      <c r="H18" s="149" t="str">
        <f t="shared" si="1"/>
        <v>0.00%</v>
      </c>
    </row>
    <row r="19" ht="20.1" customHeight="1" spans="1:8">
      <c r="A19" s="111" t="s">
        <v>1450</v>
      </c>
      <c r="B19" s="110"/>
      <c r="C19" s="110"/>
      <c r="D19" s="149" t="e">
        <f t="shared" si="0"/>
        <v>#DIV/0!</v>
      </c>
      <c r="E19" s="150" t="s">
        <v>1451</v>
      </c>
      <c r="F19" s="110">
        <v>16</v>
      </c>
      <c r="G19" s="110">
        <v>32</v>
      </c>
      <c r="H19" s="149" t="str">
        <f t="shared" si="1"/>
        <v>200.00%</v>
      </c>
    </row>
    <row r="20" ht="20.1" customHeight="1" spans="1:8">
      <c r="A20" s="111" t="s">
        <v>1452</v>
      </c>
      <c r="B20" s="110"/>
      <c r="C20" s="110"/>
      <c r="D20" s="149" t="e">
        <f t="shared" si="0"/>
        <v>#DIV/0!</v>
      </c>
      <c r="E20" s="150" t="s">
        <v>1453</v>
      </c>
      <c r="F20" s="110"/>
      <c r="G20" s="110"/>
      <c r="H20" s="149" t="e">
        <f t="shared" si="1"/>
        <v>#DIV/0!</v>
      </c>
    </row>
    <row r="21" ht="20.1" customHeight="1" spans="1:8">
      <c r="A21" s="111" t="s">
        <v>1454</v>
      </c>
      <c r="B21" s="110"/>
      <c r="C21" s="110"/>
      <c r="D21" s="149" t="e">
        <f t="shared" si="0"/>
        <v>#DIV/0!</v>
      </c>
      <c r="E21" s="150" t="s">
        <v>1455</v>
      </c>
      <c r="F21" s="131">
        <f>SUM(F22:F25)</f>
        <v>452</v>
      </c>
      <c r="G21" s="131">
        <f>SUM(G22:G25)</f>
        <v>0</v>
      </c>
      <c r="H21" s="149" t="str">
        <f t="shared" si="1"/>
        <v>0.00%</v>
      </c>
    </row>
    <row r="22" ht="20.1" customHeight="1" spans="1:8">
      <c r="A22" s="111" t="s">
        <v>1456</v>
      </c>
      <c r="B22" s="110"/>
      <c r="C22" s="110"/>
      <c r="D22" s="149" t="e">
        <f t="shared" si="0"/>
        <v>#DIV/0!</v>
      </c>
      <c r="E22" s="153" t="s">
        <v>1457</v>
      </c>
      <c r="F22" s="110"/>
      <c r="G22" s="110"/>
      <c r="H22" s="149" t="e">
        <f t="shared" si="1"/>
        <v>#DIV/0!</v>
      </c>
    </row>
    <row r="23" ht="20.1" customHeight="1" spans="1:8">
      <c r="A23" s="111" t="s">
        <v>1458</v>
      </c>
      <c r="B23" s="110"/>
      <c r="C23" s="110"/>
      <c r="D23" s="149" t="e">
        <f t="shared" si="0"/>
        <v>#DIV/0!</v>
      </c>
      <c r="E23" s="153" t="s">
        <v>1459</v>
      </c>
      <c r="F23" s="110">
        <v>452</v>
      </c>
      <c r="G23" s="110"/>
      <c r="H23" s="149" t="str">
        <f t="shared" si="1"/>
        <v>0.00%</v>
      </c>
    </row>
    <row r="24" ht="20.1" customHeight="1" spans="1:8">
      <c r="A24" s="111" t="s">
        <v>1460</v>
      </c>
      <c r="B24" s="110"/>
      <c r="C24" s="110"/>
      <c r="D24" s="149" t="e">
        <f t="shared" si="0"/>
        <v>#DIV/0!</v>
      </c>
      <c r="E24" s="153" t="s">
        <v>1461</v>
      </c>
      <c r="F24" s="110"/>
      <c r="G24" s="110"/>
      <c r="H24" s="149" t="e">
        <f t="shared" si="1"/>
        <v>#DIV/0!</v>
      </c>
    </row>
    <row r="25" ht="20.1" customHeight="1" spans="1:8">
      <c r="A25" s="111" t="s">
        <v>1462</v>
      </c>
      <c r="B25" s="110">
        <v>2</v>
      </c>
      <c r="C25" s="110">
        <v>3</v>
      </c>
      <c r="D25" s="149" t="str">
        <f t="shared" si="0"/>
        <v>150.00%</v>
      </c>
      <c r="E25" s="153" t="s">
        <v>1463</v>
      </c>
      <c r="F25" s="154"/>
      <c r="G25" s="154"/>
      <c r="H25" s="149" t="e">
        <f t="shared" si="1"/>
        <v>#DIV/0!</v>
      </c>
    </row>
    <row r="26" ht="20.1" customHeight="1" spans="1:8">
      <c r="A26" s="111"/>
      <c r="B26" s="110"/>
      <c r="C26" s="110"/>
      <c r="D26" s="149" t="e">
        <f t="shared" si="0"/>
        <v>#DIV/0!</v>
      </c>
      <c r="E26" s="152" t="s">
        <v>1464</v>
      </c>
      <c r="F26" s="155">
        <f>SUM(F27:F32)</f>
        <v>0</v>
      </c>
      <c r="G26" s="155">
        <f>SUM(G27:G32)</f>
        <v>0</v>
      </c>
      <c r="H26" s="149" t="e">
        <f t="shared" si="1"/>
        <v>#DIV/0!</v>
      </c>
    </row>
    <row r="27" ht="20.1" customHeight="1" spans="1:8">
      <c r="A27" s="111"/>
      <c r="B27" s="110"/>
      <c r="C27" s="110"/>
      <c r="D27" s="149" t="e">
        <f t="shared" si="0"/>
        <v>#DIV/0!</v>
      </c>
      <c r="E27" s="153" t="s">
        <v>1465</v>
      </c>
      <c r="F27" s="154"/>
      <c r="G27" s="154"/>
      <c r="H27" s="149" t="e">
        <f t="shared" si="1"/>
        <v>#DIV/0!</v>
      </c>
    </row>
    <row r="28" ht="20.1" customHeight="1" spans="1:8">
      <c r="A28" s="110"/>
      <c r="B28" s="110"/>
      <c r="C28" s="110"/>
      <c r="D28" s="149" t="e">
        <f t="shared" si="0"/>
        <v>#DIV/0!</v>
      </c>
      <c r="E28" s="153" t="s">
        <v>1466</v>
      </c>
      <c r="F28" s="154"/>
      <c r="G28" s="154"/>
      <c r="H28" s="149" t="e">
        <f t="shared" si="1"/>
        <v>#DIV/0!</v>
      </c>
    </row>
    <row r="29" ht="20.1" customHeight="1" spans="1:8">
      <c r="A29" s="110"/>
      <c r="B29" s="110"/>
      <c r="C29" s="110"/>
      <c r="D29" s="149" t="e">
        <f t="shared" si="0"/>
        <v>#DIV/0!</v>
      </c>
      <c r="E29" s="153" t="s">
        <v>1467</v>
      </c>
      <c r="F29" s="154"/>
      <c r="G29" s="154"/>
      <c r="H29" s="149" t="e">
        <f t="shared" si="1"/>
        <v>#DIV/0!</v>
      </c>
    </row>
    <row r="30" ht="20.1" customHeight="1" spans="1:8">
      <c r="A30" s="109"/>
      <c r="B30" s="110"/>
      <c r="C30" s="110"/>
      <c r="D30" s="149" t="e">
        <f t="shared" si="0"/>
        <v>#DIV/0!</v>
      </c>
      <c r="E30" s="153" t="s">
        <v>1468</v>
      </c>
      <c r="F30" s="154"/>
      <c r="G30" s="154"/>
      <c r="H30" s="149" t="e">
        <f t="shared" si="1"/>
        <v>#DIV/0!</v>
      </c>
    </row>
    <row r="31" ht="20.1" customHeight="1" spans="1:8">
      <c r="A31" s="109"/>
      <c r="B31" s="110"/>
      <c r="C31" s="110"/>
      <c r="D31" s="149" t="e">
        <f t="shared" si="0"/>
        <v>#DIV/0!</v>
      </c>
      <c r="E31" s="153" t="s">
        <v>1469</v>
      </c>
      <c r="F31" s="154"/>
      <c r="G31" s="154"/>
      <c r="H31" s="149" t="e">
        <f t="shared" si="1"/>
        <v>#DIV/0!</v>
      </c>
    </row>
    <row r="32" ht="20.1" customHeight="1" spans="1:8">
      <c r="A32" s="109"/>
      <c r="B32" s="110"/>
      <c r="C32" s="110"/>
      <c r="D32" s="149" t="e">
        <f t="shared" si="0"/>
        <v>#DIV/0!</v>
      </c>
      <c r="E32" s="153" t="s">
        <v>1470</v>
      </c>
      <c r="F32" s="154"/>
      <c r="G32" s="154"/>
      <c r="H32" s="149" t="e">
        <f t="shared" si="1"/>
        <v>#DIV/0!</v>
      </c>
    </row>
    <row r="33" ht="20.1" customHeight="1" spans="1:8">
      <c r="A33" s="109"/>
      <c r="B33" s="110"/>
      <c r="C33" s="110"/>
      <c r="D33" s="149" t="e">
        <f t="shared" si="0"/>
        <v>#DIV/0!</v>
      </c>
      <c r="E33" s="152" t="s">
        <v>1471</v>
      </c>
      <c r="F33" s="155">
        <f>SUM(F34:F36)</f>
        <v>0</v>
      </c>
      <c r="G33" s="155">
        <f>SUM(G34:G36)</f>
        <v>0</v>
      </c>
      <c r="H33" s="149" t="e">
        <f t="shared" si="1"/>
        <v>#DIV/0!</v>
      </c>
    </row>
    <row r="34" ht="20.1" customHeight="1" spans="1:8">
      <c r="A34" s="109"/>
      <c r="B34" s="110"/>
      <c r="C34" s="110"/>
      <c r="D34" s="149" t="e">
        <f t="shared" si="0"/>
        <v>#DIV/0!</v>
      </c>
      <c r="E34" s="153" t="s">
        <v>1472</v>
      </c>
      <c r="F34" s="154"/>
      <c r="G34" s="154"/>
      <c r="H34" s="149" t="e">
        <f t="shared" si="1"/>
        <v>#DIV/0!</v>
      </c>
    </row>
    <row r="35" ht="20.1" customHeight="1" spans="1:8">
      <c r="A35" s="109"/>
      <c r="B35" s="110"/>
      <c r="C35" s="110"/>
      <c r="D35" s="149" t="e">
        <f t="shared" si="0"/>
        <v>#DIV/0!</v>
      </c>
      <c r="E35" s="153" t="s">
        <v>1473</v>
      </c>
      <c r="F35" s="154"/>
      <c r="G35" s="154"/>
      <c r="H35" s="149" t="e">
        <f t="shared" si="1"/>
        <v>#DIV/0!</v>
      </c>
    </row>
    <row r="36" ht="20.1" customHeight="1" spans="1:8">
      <c r="A36" s="109"/>
      <c r="B36" s="110"/>
      <c r="C36" s="110"/>
      <c r="D36" s="149" t="e">
        <f t="shared" si="0"/>
        <v>#DIV/0!</v>
      </c>
      <c r="E36" s="153" t="s">
        <v>1474</v>
      </c>
      <c r="F36" s="154"/>
      <c r="G36" s="154"/>
      <c r="H36" s="149" t="e">
        <f t="shared" si="1"/>
        <v>#DIV/0!</v>
      </c>
    </row>
    <row r="37" s="124" customFormat="1" ht="20.1" customHeight="1" spans="1:8">
      <c r="A37" s="109"/>
      <c r="B37" s="110"/>
      <c r="C37" s="110"/>
      <c r="D37" s="149" t="e">
        <f t="shared" si="0"/>
        <v>#DIV/0!</v>
      </c>
      <c r="E37" s="152" t="s">
        <v>1475</v>
      </c>
      <c r="F37" s="155">
        <f>SUM(F38)</f>
        <v>300</v>
      </c>
      <c r="G37" s="155">
        <f>SUM(G38)</f>
        <v>48</v>
      </c>
      <c r="H37" s="149" t="str">
        <f t="shared" si="1"/>
        <v>16.00%</v>
      </c>
    </row>
    <row r="38" ht="20.1" customHeight="1" spans="1:8">
      <c r="A38" s="109"/>
      <c r="B38" s="110"/>
      <c r="C38" s="110"/>
      <c r="D38" s="149" t="e">
        <f t="shared" si="0"/>
        <v>#DIV/0!</v>
      </c>
      <c r="E38" s="153" t="s">
        <v>1476</v>
      </c>
      <c r="F38" s="154">
        <v>300</v>
      </c>
      <c r="G38" s="154">
        <v>48</v>
      </c>
      <c r="H38" s="149" t="str">
        <f t="shared" si="1"/>
        <v>16.00%</v>
      </c>
    </row>
    <row r="39" ht="20.1" customHeight="1" spans="1:8">
      <c r="A39" s="111"/>
      <c r="B39" s="110"/>
      <c r="C39" s="110"/>
      <c r="D39" s="149" t="e">
        <f t="shared" si="0"/>
        <v>#DIV/0!</v>
      </c>
      <c r="E39" s="152" t="s">
        <v>1477</v>
      </c>
      <c r="F39" s="155">
        <f>SUM(F40:F42)</f>
        <v>821</v>
      </c>
      <c r="G39" s="155">
        <f>SUM(G40:G42)</f>
        <v>16</v>
      </c>
      <c r="H39" s="149" t="str">
        <f t="shared" si="1"/>
        <v>1.95%</v>
      </c>
    </row>
    <row r="40" ht="20.1" customHeight="1" spans="1:8">
      <c r="A40" s="111"/>
      <c r="B40" s="110"/>
      <c r="C40" s="110"/>
      <c r="D40" s="149" t="e">
        <f t="shared" si="0"/>
        <v>#DIV/0!</v>
      </c>
      <c r="E40" s="153" t="s">
        <v>1478</v>
      </c>
      <c r="F40" s="154"/>
      <c r="G40" s="154"/>
      <c r="H40" s="149" t="e">
        <f t="shared" si="1"/>
        <v>#DIV/0!</v>
      </c>
    </row>
    <row r="41" ht="20.1" customHeight="1" spans="1:8">
      <c r="A41" s="111"/>
      <c r="B41" s="110"/>
      <c r="C41" s="110"/>
      <c r="D41" s="149" t="e">
        <f t="shared" si="0"/>
        <v>#DIV/0!</v>
      </c>
      <c r="E41" s="153" t="s">
        <v>1479</v>
      </c>
      <c r="F41" s="154"/>
      <c r="G41" s="154"/>
      <c r="H41" s="149" t="e">
        <f t="shared" si="1"/>
        <v>#DIV/0!</v>
      </c>
    </row>
    <row r="42" ht="20.1" customHeight="1" spans="1:8">
      <c r="A42" s="111"/>
      <c r="B42" s="154"/>
      <c r="C42" s="154"/>
      <c r="D42" s="149" t="e">
        <f t="shared" si="0"/>
        <v>#DIV/0!</v>
      </c>
      <c r="E42" s="153" t="s">
        <v>1480</v>
      </c>
      <c r="F42" s="154">
        <v>821</v>
      </c>
      <c r="G42" s="154">
        <v>16</v>
      </c>
      <c r="H42" s="149" t="str">
        <f t="shared" si="1"/>
        <v>1.95%</v>
      </c>
    </row>
    <row r="43" ht="20.1" customHeight="1" spans="1:8">
      <c r="A43" s="111"/>
      <c r="B43" s="154"/>
      <c r="C43" s="154"/>
      <c r="D43" s="149" t="e">
        <f t="shared" si="0"/>
        <v>#DIV/0!</v>
      </c>
      <c r="E43" s="152" t="s">
        <v>1481</v>
      </c>
      <c r="F43" s="155"/>
      <c r="G43" s="155"/>
      <c r="H43" s="149" t="e">
        <f t="shared" si="1"/>
        <v>#DIV/0!</v>
      </c>
    </row>
    <row r="44" ht="20.1" customHeight="1" spans="1:8">
      <c r="A44" s="111"/>
      <c r="B44" s="154"/>
      <c r="C44" s="154"/>
      <c r="D44" s="149" t="e">
        <f t="shared" si="0"/>
        <v>#DIV/0!</v>
      </c>
      <c r="E44" s="152" t="s">
        <v>1482</v>
      </c>
      <c r="F44" s="155"/>
      <c r="G44" s="155"/>
      <c r="H44" s="149" t="e">
        <f t="shared" si="1"/>
        <v>#DIV/0!</v>
      </c>
    </row>
    <row r="45" ht="20.1" customHeight="1" spans="1:8">
      <c r="A45" s="156"/>
      <c r="B45" s="154"/>
      <c r="C45" s="154"/>
      <c r="D45" s="149" t="e">
        <f t="shared" si="0"/>
        <v>#DIV/0!</v>
      </c>
      <c r="E45" s="157"/>
      <c r="F45" s="154"/>
      <c r="G45" s="154"/>
      <c r="H45" s="149" t="e">
        <f t="shared" si="1"/>
        <v>#DIV/0!</v>
      </c>
    </row>
    <row r="46" ht="20.1" customHeight="1" spans="1:8">
      <c r="A46" s="136" t="s">
        <v>57</v>
      </c>
      <c r="B46" s="158">
        <f>SUM(B6:B45)</f>
        <v>1868</v>
      </c>
      <c r="C46" s="158">
        <f>SUM(C6:C45)</f>
        <v>35</v>
      </c>
      <c r="D46" s="149" t="str">
        <f t="shared" si="0"/>
        <v>1.87%</v>
      </c>
      <c r="E46" s="159" t="s">
        <v>1084</v>
      </c>
      <c r="F46" s="158">
        <f>SUM(F44,F43,F39,F37,F33,F26,F21,F14,F11,F8,F6)</f>
        <v>4813</v>
      </c>
      <c r="G46" s="158">
        <f>SUM(G44,G43,G39,G37,G33,G26,G21,G14,G11,G8,G6)</f>
        <v>96</v>
      </c>
      <c r="H46" s="149" t="str">
        <f t="shared" si="1"/>
        <v>1.99%</v>
      </c>
    </row>
    <row r="47" ht="20.1" customHeight="1" spans="1:8">
      <c r="A47" s="135" t="s">
        <v>1091</v>
      </c>
      <c r="B47" s="160">
        <f t="shared" ref="B47:G47" si="2">SUM(B48)</f>
        <v>2711</v>
      </c>
      <c r="C47" s="160">
        <f t="shared" si="2"/>
        <v>0</v>
      </c>
      <c r="D47" s="149" t="str">
        <f t="shared" si="0"/>
        <v>0.00%</v>
      </c>
      <c r="E47" s="161" t="s">
        <v>1092</v>
      </c>
      <c r="F47" s="160">
        <f t="shared" si="2"/>
        <v>0</v>
      </c>
      <c r="G47" s="160">
        <f t="shared" si="2"/>
        <v>0</v>
      </c>
      <c r="H47" s="149" t="e">
        <f t="shared" si="1"/>
        <v>#DIV/0!</v>
      </c>
    </row>
    <row r="48" ht="20.1" customHeight="1" spans="1:8">
      <c r="A48" s="110" t="s">
        <v>1483</v>
      </c>
      <c r="B48" s="155">
        <v>2711</v>
      </c>
      <c r="C48" s="155"/>
      <c r="D48" s="149" t="str">
        <f t="shared" si="0"/>
        <v>0.00%</v>
      </c>
      <c r="E48" s="162" t="s">
        <v>1484</v>
      </c>
      <c r="F48" s="155"/>
      <c r="G48" s="155"/>
      <c r="H48" s="149" t="e">
        <f t="shared" si="1"/>
        <v>#DIV/0!</v>
      </c>
    </row>
    <row r="49" ht="20.1" customHeight="1" spans="1:8">
      <c r="A49" s="110" t="s">
        <v>1485</v>
      </c>
      <c r="B49" s="154">
        <v>2711</v>
      </c>
      <c r="C49" s="154"/>
      <c r="D49" s="149" t="str">
        <f t="shared" si="0"/>
        <v>0.00%</v>
      </c>
      <c r="E49" s="162" t="s">
        <v>1486</v>
      </c>
      <c r="F49" s="154"/>
      <c r="G49" s="154"/>
      <c r="H49" s="149" t="e">
        <f t="shared" si="1"/>
        <v>#DIV/0!</v>
      </c>
    </row>
    <row r="50" ht="20.1" customHeight="1" spans="1:8">
      <c r="A50" s="110" t="s">
        <v>1487</v>
      </c>
      <c r="B50" s="154"/>
      <c r="C50" s="154"/>
      <c r="D50" s="149" t="e">
        <f t="shared" si="0"/>
        <v>#DIV/0!</v>
      </c>
      <c r="E50" s="162" t="s">
        <v>1488</v>
      </c>
      <c r="F50" s="154"/>
      <c r="G50" s="154"/>
      <c r="H50" s="149" t="e">
        <f t="shared" si="1"/>
        <v>#DIV/0!</v>
      </c>
    </row>
    <row r="51" ht="20.1" customHeight="1" spans="1:8">
      <c r="A51" s="110" t="s">
        <v>1140</v>
      </c>
      <c r="B51" s="155">
        <v>307</v>
      </c>
      <c r="C51" s="155">
        <v>72</v>
      </c>
      <c r="D51" s="149" t="str">
        <f t="shared" si="0"/>
        <v>23.45%</v>
      </c>
      <c r="E51" s="162" t="s">
        <v>1489</v>
      </c>
      <c r="F51" s="155">
        <v>1</v>
      </c>
      <c r="G51" s="155"/>
      <c r="H51" s="149" t="str">
        <f t="shared" si="1"/>
        <v>0.00%</v>
      </c>
    </row>
    <row r="52" ht="20.1" customHeight="1" spans="1:8">
      <c r="A52" s="110" t="s">
        <v>1142</v>
      </c>
      <c r="B52" s="155"/>
      <c r="C52" s="155"/>
      <c r="D52" s="149" t="e">
        <f t="shared" si="0"/>
        <v>#DIV/0!</v>
      </c>
      <c r="E52" s="162" t="s">
        <v>1490</v>
      </c>
      <c r="F52" s="155">
        <v>72</v>
      </c>
      <c r="G52" s="155">
        <v>11</v>
      </c>
      <c r="H52" s="149" t="str">
        <f t="shared" si="1"/>
        <v>15.28%</v>
      </c>
    </row>
    <row r="53" ht="20.1" customHeight="1" spans="1:8">
      <c r="A53" s="110" t="s">
        <v>1491</v>
      </c>
      <c r="B53" s="154"/>
      <c r="C53" s="154"/>
      <c r="D53" s="149" t="e">
        <f t="shared" si="0"/>
        <v>#DIV/0!</v>
      </c>
      <c r="E53" s="163" t="s">
        <v>1492</v>
      </c>
      <c r="F53" s="155"/>
      <c r="G53" s="155"/>
      <c r="H53" s="149" t="e">
        <f t="shared" si="1"/>
        <v>#DIV/0!</v>
      </c>
    </row>
    <row r="54" ht="20.1" customHeight="1" spans="1:8">
      <c r="A54" s="141" t="s">
        <v>1493</v>
      </c>
      <c r="B54" s="155"/>
      <c r="C54" s="155"/>
      <c r="D54" s="149" t="e">
        <f t="shared" si="0"/>
        <v>#DIV/0!</v>
      </c>
      <c r="E54" s="163" t="s">
        <v>1494</v>
      </c>
      <c r="F54" s="155"/>
      <c r="G54" s="155"/>
      <c r="H54" s="149" t="e">
        <f t="shared" si="1"/>
        <v>#DIV/0!</v>
      </c>
    </row>
    <row r="55" ht="20.1" customHeight="1" spans="1:8">
      <c r="A55" s="141" t="s">
        <v>1495</v>
      </c>
      <c r="B55" s="155"/>
      <c r="C55" s="155"/>
      <c r="D55" s="149" t="e">
        <f t="shared" si="0"/>
        <v>#DIV/0!</v>
      </c>
      <c r="E55" s="163"/>
      <c r="F55" s="154"/>
      <c r="G55" s="154"/>
      <c r="H55" s="149" t="e">
        <f t="shared" si="1"/>
        <v>#DIV/0!</v>
      </c>
    </row>
    <row r="56" ht="20.1" customHeight="1" spans="1:8">
      <c r="A56" s="141"/>
      <c r="B56" s="154"/>
      <c r="C56" s="154"/>
      <c r="D56" s="149" t="e">
        <f t="shared" si="0"/>
        <v>#DIV/0!</v>
      </c>
      <c r="E56" s="163"/>
      <c r="F56" s="154"/>
      <c r="G56" s="154"/>
      <c r="H56" s="149" t="e">
        <f t="shared" si="1"/>
        <v>#DIV/0!</v>
      </c>
    </row>
    <row r="57" ht="20.1" customHeight="1" spans="1:8">
      <c r="A57" s="136" t="s">
        <v>1157</v>
      </c>
      <c r="B57" s="158">
        <f>B47+B46+B51+B52+B54+B55</f>
        <v>4886</v>
      </c>
      <c r="C57" s="158">
        <f>C47+C46+C51+C52+C54+C55</f>
        <v>107</v>
      </c>
      <c r="D57" s="149" t="str">
        <f t="shared" si="0"/>
        <v>2.19%</v>
      </c>
      <c r="E57" s="159" t="s">
        <v>1158</v>
      </c>
      <c r="F57" s="158">
        <f>F46+F47+F51+F52+F53+F54</f>
        <v>4886</v>
      </c>
      <c r="G57" s="158">
        <f>G46+G47+G51+G52+G53+G54</f>
        <v>107</v>
      </c>
      <c r="H57" s="149" t="str">
        <f t="shared" si="1"/>
        <v>2.19%</v>
      </c>
    </row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</sheetData>
  <mergeCells count="3">
    <mergeCell ref="A2:H2"/>
    <mergeCell ref="A4:D4"/>
    <mergeCell ref="E4:H4"/>
  </mergeCells>
  <printOptions horizontalCentered="1"/>
  <pageMargins left="0.471527777777778" right="0.471527777777778" top="0.393055555555556" bottom="0.275" header="0.118055555555556" footer="0.118055555555556"/>
  <pageSetup paperSize="9" scale="8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273"/>
  <sheetViews>
    <sheetView showGridLines="0" showZeros="0" workbookViewId="0">
      <pane ySplit="5" topLeftCell="A165" activePane="bottomLeft" state="frozen"/>
      <selection/>
      <selection pane="bottomLeft" activeCell="D181" sqref="D181"/>
    </sheetView>
  </sheetViews>
  <sheetFormatPr defaultColWidth="9" defaultRowHeight="14.25" outlineLevelCol="3"/>
  <cols>
    <col min="1" max="1" width="51" style="125" customWidth="1"/>
    <col min="2" max="2" width="13.75" style="125" customWidth="1"/>
    <col min="3" max="3" width="59.5" style="125" customWidth="1"/>
    <col min="4" max="4" width="15.625" style="125" customWidth="1"/>
    <col min="5" max="16384" width="9" style="125"/>
  </cols>
  <sheetData>
    <row r="1" spans="1:1">
      <c r="A1" s="126" t="s">
        <v>1496</v>
      </c>
    </row>
    <row r="2" ht="18" customHeight="1" spans="1:4">
      <c r="A2" s="97" t="s">
        <v>1497</v>
      </c>
      <c r="B2" s="97"/>
      <c r="C2" s="97"/>
      <c r="D2" s="97"/>
    </row>
    <row r="3" customHeight="1" spans="1:4">
      <c r="A3" s="126"/>
      <c r="D3" s="125" t="s">
        <v>26</v>
      </c>
    </row>
    <row r="4" ht="31.5" customHeight="1" spans="1:4">
      <c r="A4" s="127" t="s">
        <v>1422</v>
      </c>
      <c r="B4" s="128"/>
      <c r="C4" s="127" t="s">
        <v>1423</v>
      </c>
      <c r="D4" s="128"/>
    </row>
    <row r="5" ht="19.5" customHeight="1" spans="1:4">
      <c r="A5" s="129" t="s">
        <v>1498</v>
      </c>
      <c r="B5" s="129" t="s">
        <v>29</v>
      </c>
      <c r="C5" s="129" t="s">
        <v>1498</v>
      </c>
      <c r="D5" s="129" t="s">
        <v>29</v>
      </c>
    </row>
    <row r="6" ht="20.1" customHeight="1" spans="1:4">
      <c r="A6" s="111" t="s">
        <v>1424</v>
      </c>
      <c r="B6" s="110"/>
      <c r="C6" s="111" t="s">
        <v>1425</v>
      </c>
      <c r="D6" s="130">
        <f>SUM(D7)</f>
        <v>0</v>
      </c>
    </row>
    <row r="7" ht="20.1" customHeight="1" spans="1:4">
      <c r="A7" s="111" t="s">
        <v>1426</v>
      </c>
      <c r="B7" s="110"/>
      <c r="C7" s="109" t="s">
        <v>1427</v>
      </c>
      <c r="D7" s="131">
        <f>SUM(D8:D11)</f>
        <v>0</v>
      </c>
    </row>
    <row r="8" ht="20.1" customHeight="1" spans="1:4">
      <c r="A8" s="111" t="s">
        <v>1428</v>
      </c>
      <c r="B8" s="110"/>
      <c r="C8" s="109" t="s">
        <v>1499</v>
      </c>
      <c r="D8" s="110"/>
    </row>
    <row r="9" ht="20.1" customHeight="1" spans="1:4">
      <c r="A9" s="132" t="s">
        <v>1430</v>
      </c>
      <c r="B9" s="110"/>
      <c r="C9" s="109" t="s">
        <v>1500</v>
      </c>
      <c r="D9" s="110"/>
    </row>
    <row r="10" ht="20.1" customHeight="1" spans="1:4">
      <c r="A10" s="133" t="s">
        <v>1432</v>
      </c>
      <c r="B10" s="110"/>
      <c r="C10" s="109" t="s">
        <v>1501</v>
      </c>
      <c r="D10" s="110"/>
    </row>
    <row r="11" ht="20.1" customHeight="1" spans="1:4">
      <c r="A11" s="111" t="s">
        <v>1434</v>
      </c>
      <c r="B11" s="110"/>
      <c r="C11" s="109" t="s">
        <v>1502</v>
      </c>
      <c r="D11" s="110"/>
    </row>
    <row r="12" ht="20.1" customHeight="1" spans="1:4">
      <c r="A12" s="111" t="s">
        <v>1436</v>
      </c>
      <c r="B12" s="110"/>
      <c r="C12" s="111" t="s">
        <v>1429</v>
      </c>
      <c r="D12" s="108">
        <f>SUM(D13,D17)</f>
        <v>0</v>
      </c>
    </row>
    <row r="13" ht="20.1" customHeight="1" spans="1:4">
      <c r="A13" s="111" t="s">
        <v>1438</v>
      </c>
      <c r="B13" s="110"/>
      <c r="C13" s="109" t="s">
        <v>1431</v>
      </c>
      <c r="D13" s="131">
        <f>SUM(D14:D16)</f>
        <v>0</v>
      </c>
    </row>
    <row r="14" ht="20.1" customHeight="1" spans="1:4">
      <c r="A14" s="111" t="s">
        <v>1440</v>
      </c>
      <c r="B14" s="108">
        <f>SUM(B15:B19)</f>
        <v>0</v>
      </c>
      <c r="C14" s="109" t="s">
        <v>1503</v>
      </c>
      <c r="D14" s="110"/>
    </row>
    <row r="15" ht="20.1" customHeight="1" spans="1:4">
      <c r="A15" s="43" t="s">
        <v>1504</v>
      </c>
      <c r="B15" s="110"/>
      <c r="C15" s="109" t="s">
        <v>1505</v>
      </c>
      <c r="D15" s="110"/>
    </row>
    <row r="16" ht="20.1" customHeight="1" spans="1:4">
      <c r="A16" s="43" t="s">
        <v>1506</v>
      </c>
      <c r="B16" s="110"/>
      <c r="C16" s="109" t="s">
        <v>1507</v>
      </c>
      <c r="D16" s="110"/>
    </row>
    <row r="17" ht="20.1" customHeight="1" spans="1:4">
      <c r="A17" s="43" t="s">
        <v>1508</v>
      </c>
      <c r="B17" s="110"/>
      <c r="C17" s="109" t="s">
        <v>1433</v>
      </c>
      <c r="D17" s="131">
        <f>SUM(D18:D20)</f>
        <v>0</v>
      </c>
    </row>
    <row r="18" ht="20.1" customHeight="1" spans="1:4">
      <c r="A18" s="43" t="s">
        <v>1509</v>
      </c>
      <c r="B18" s="110"/>
      <c r="C18" s="109" t="s">
        <v>1503</v>
      </c>
      <c r="D18" s="110"/>
    </row>
    <row r="19" ht="20.1" customHeight="1" spans="1:4">
      <c r="A19" s="43" t="s">
        <v>1510</v>
      </c>
      <c r="B19" s="110"/>
      <c r="C19" s="109" t="s">
        <v>1505</v>
      </c>
      <c r="D19" s="110"/>
    </row>
    <row r="20" ht="20.1" customHeight="1" spans="1:4">
      <c r="A20" s="111" t="s">
        <v>1442</v>
      </c>
      <c r="B20" s="110"/>
      <c r="C20" s="42" t="s">
        <v>1511</v>
      </c>
      <c r="D20" s="110"/>
    </row>
    <row r="21" ht="20.1" customHeight="1" spans="1:4">
      <c r="A21" s="111" t="s">
        <v>1444</v>
      </c>
      <c r="B21" s="108">
        <f>SUM(B22:B23)</f>
        <v>0</v>
      </c>
      <c r="C21" s="111" t="s">
        <v>1435</v>
      </c>
      <c r="D21" s="108">
        <f>SUM(D22,D23)</f>
        <v>0</v>
      </c>
    </row>
    <row r="22" ht="20.1" customHeight="1" spans="1:4">
      <c r="A22" s="43" t="s">
        <v>1512</v>
      </c>
      <c r="B22" s="110"/>
      <c r="C22" s="111" t="s">
        <v>1437</v>
      </c>
      <c r="D22" s="131"/>
    </row>
    <row r="23" ht="20.1" customHeight="1" spans="1:4">
      <c r="A23" s="43" t="s">
        <v>1513</v>
      </c>
      <c r="B23" s="110"/>
      <c r="C23" s="111" t="s">
        <v>1439</v>
      </c>
      <c r="D23" s="131">
        <f>SUM(D24:D27)</f>
        <v>0</v>
      </c>
    </row>
    <row r="24" ht="20.1" customHeight="1" spans="1:4">
      <c r="A24" s="111" t="s">
        <v>1446</v>
      </c>
      <c r="B24" s="110">
        <v>32</v>
      </c>
      <c r="C24" s="111" t="s">
        <v>1514</v>
      </c>
      <c r="D24" s="110"/>
    </row>
    <row r="25" ht="20.1" customHeight="1" spans="1:4">
      <c r="A25" s="111" t="s">
        <v>1448</v>
      </c>
      <c r="B25" s="110"/>
      <c r="C25" s="111" t="s">
        <v>1515</v>
      </c>
      <c r="D25" s="110"/>
    </row>
    <row r="26" ht="20.1" customHeight="1" spans="1:4">
      <c r="A26" s="111" t="s">
        <v>1450</v>
      </c>
      <c r="B26" s="108">
        <f>SUM(B27:B29)</f>
        <v>0</v>
      </c>
      <c r="C26" s="111" t="s">
        <v>1516</v>
      </c>
      <c r="D26" s="110"/>
    </row>
    <row r="27" ht="20.1" customHeight="1" spans="1:4">
      <c r="A27" s="43" t="s">
        <v>1517</v>
      </c>
      <c r="B27" s="110"/>
      <c r="C27" s="111" t="s">
        <v>1518</v>
      </c>
      <c r="D27" s="110"/>
    </row>
    <row r="28" ht="20.1" customHeight="1" spans="1:4">
      <c r="A28" s="43" t="s">
        <v>1519</v>
      </c>
      <c r="B28" s="110"/>
      <c r="C28" s="111" t="s">
        <v>1441</v>
      </c>
      <c r="D28" s="108">
        <f>SUM(D29,D42,D48,D52,D53,D59)</f>
        <v>32</v>
      </c>
    </row>
    <row r="29" ht="20.1" customHeight="1" spans="1:4">
      <c r="A29" s="43" t="s">
        <v>1520</v>
      </c>
      <c r="B29" s="110"/>
      <c r="C29" s="111" t="s">
        <v>1443</v>
      </c>
      <c r="D29" s="131">
        <f>SUM(D30:D41)</f>
        <v>0</v>
      </c>
    </row>
    <row r="30" ht="20.1" customHeight="1" spans="1:4">
      <c r="A30" s="111" t="s">
        <v>1452</v>
      </c>
      <c r="B30" s="110"/>
      <c r="C30" s="42" t="s">
        <v>1521</v>
      </c>
      <c r="D30" s="110"/>
    </row>
    <row r="31" ht="20.1" customHeight="1" spans="1:4">
      <c r="A31" s="111" t="s">
        <v>1454</v>
      </c>
      <c r="B31" s="110"/>
      <c r="C31" s="42" t="s">
        <v>1522</v>
      </c>
      <c r="D31" s="110"/>
    </row>
    <row r="32" ht="20.1" customHeight="1" spans="1:4">
      <c r="A32" s="111" t="s">
        <v>1456</v>
      </c>
      <c r="B32" s="110"/>
      <c r="C32" s="42" t="s">
        <v>1523</v>
      </c>
      <c r="D32" s="110"/>
    </row>
    <row r="33" ht="20.1" customHeight="1" spans="1:4">
      <c r="A33" s="111" t="s">
        <v>1458</v>
      </c>
      <c r="B33" s="110"/>
      <c r="C33" s="42" t="s">
        <v>1524</v>
      </c>
      <c r="D33" s="110"/>
    </row>
    <row r="34" ht="20.1" customHeight="1" spans="1:4">
      <c r="A34" s="111" t="s">
        <v>1460</v>
      </c>
      <c r="B34" s="110"/>
      <c r="C34" s="42" t="s">
        <v>1525</v>
      </c>
      <c r="D34" s="110"/>
    </row>
    <row r="35" ht="20.1" customHeight="1" spans="1:4">
      <c r="A35" s="111" t="s">
        <v>1462</v>
      </c>
      <c r="B35" s="110">
        <v>3</v>
      </c>
      <c r="C35" s="42" t="s">
        <v>1526</v>
      </c>
      <c r="D35" s="110"/>
    </row>
    <row r="36" ht="20.1" customHeight="1" spans="1:4">
      <c r="A36" s="110"/>
      <c r="B36" s="110"/>
      <c r="C36" s="42" t="s">
        <v>1527</v>
      </c>
      <c r="D36" s="110"/>
    </row>
    <row r="37" ht="20.1" customHeight="1" spans="1:4">
      <c r="A37" s="110"/>
      <c r="B37" s="110"/>
      <c r="C37" s="42" t="s">
        <v>1528</v>
      </c>
      <c r="D37" s="110"/>
    </row>
    <row r="38" ht="20.1" customHeight="1" spans="1:4">
      <c r="A38" s="110"/>
      <c r="B38" s="110"/>
      <c r="C38" s="42" t="s">
        <v>1529</v>
      </c>
      <c r="D38" s="110"/>
    </row>
    <row r="39" s="124" customFormat="1" ht="20.1" customHeight="1" spans="1:4">
      <c r="A39" s="109"/>
      <c r="B39" s="110"/>
      <c r="C39" s="134" t="s">
        <v>1530</v>
      </c>
      <c r="D39" s="110"/>
    </row>
    <row r="40" ht="20.1" customHeight="1" spans="1:4">
      <c r="A40" s="109"/>
      <c r="B40" s="110"/>
      <c r="C40" s="134" t="s">
        <v>1531</v>
      </c>
      <c r="D40" s="110"/>
    </row>
    <row r="41" ht="20.1" customHeight="1" spans="1:4">
      <c r="A41" s="109"/>
      <c r="B41" s="110"/>
      <c r="C41" s="42" t="s">
        <v>1532</v>
      </c>
      <c r="D41" s="110"/>
    </row>
    <row r="42" ht="20.1" customHeight="1" spans="1:4">
      <c r="A42" s="109"/>
      <c r="B42" s="110"/>
      <c r="C42" s="111" t="s">
        <v>1445</v>
      </c>
      <c r="D42" s="131">
        <f>SUM(D43:D47)</f>
        <v>0</v>
      </c>
    </row>
    <row r="43" ht="20.1" customHeight="1" spans="1:4">
      <c r="A43" s="109"/>
      <c r="B43" s="110"/>
      <c r="C43" s="42" t="s">
        <v>1533</v>
      </c>
      <c r="D43" s="110"/>
    </row>
    <row r="44" ht="20.1" customHeight="1" spans="1:4">
      <c r="A44" s="109"/>
      <c r="B44" s="110"/>
      <c r="C44" s="42" t="s">
        <v>1534</v>
      </c>
      <c r="D44" s="110"/>
    </row>
    <row r="45" ht="20.1" customHeight="1" spans="1:4">
      <c r="A45" s="109"/>
      <c r="B45" s="110"/>
      <c r="C45" s="42" t="s">
        <v>1535</v>
      </c>
      <c r="D45" s="110"/>
    </row>
    <row r="46" ht="20.1" customHeight="1" spans="1:4">
      <c r="A46" s="109"/>
      <c r="B46" s="110"/>
      <c r="C46" s="42" t="s">
        <v>1536</v>
      </c>
      <c r="D46" s="110"/>
    </row>
    <row r="47" ht="20.1" customHeight="1" spans="1:4">
      <c r="A47" s="109"/>
      <c r="B47" s="110"/>
      <c r="C47" s="42" t="s">
        <v>1537</v>
      </c>
      <c r="D47" s="110"/>
    </row>
    <row r="48" ht="20.1" customHeight="1" spans="1:4">
      <c r="A48" s="109"/>
      <c r="B48" s="110"/>
      <c r="C48" s="111" t="s">
        <v>1447</v>
      </c>
      <c r="D48" s="131">
        <f>SUM(D49:D51)</f>
        <v>0</v>
      </c>
    </row>
    <row r="49" ht="20.1" customHeight="1" spans="1:4">
      <c r="A49" s="109"/>
      <c r="B49" s="110"/>
      <c r="C49" s="42" t="s">
        <v>1521</v>
      </c>
      <c r="D49" s="110"/>
    </row>
    <row r="50" ht="20.1" customHeight="1" spans="1:4">
      <c r="A50" s="109"/>
      <c r="B50" s="110"/>
      <c r="C50" s="42" t="s">
        <v>1522</v>
      </c>
      <c r="D50" s="110"/>
    </row>
    <row r="51" ht="20.1" customHeight="1" spans="1:4">
      <c r="A51" s="111"/>
      <c r="B51" s="110"/>
      <c r="C51" s="42" t="s">
        <v>1538</v>
      </c>
      <c r="D51" s="110"/>
    </row>
    <row r="52" ht="20.1" customHeight="1" spans="1:4">
      <c r="A52" s="111"/>
      <c r="B52" s="110"/>
      <c r="C52" s="111" t="s">
        <v>1449</v>
      </c>
      <c r="D52" s="131"/>
    </row>
    <row r="53" ht="20.1" customHeight="1" spans="1:4">
      <c r="A53" s="111"/>
      <c r="B53" s="110"/>
      <c r="C53" s="111" t="s">
        <v>1451</v>
      </c>
      <c r="D53" s="131">
        <f>SUM(D54:D58)</f>
        <v>32</v>
      </c>
    </row>
    <row r="54" ht="20.1" customHeight="1" spans="1:4">
      <c r="A54" s="111"/>
      <c r="B54" s="110"/>
      <c r="C54" s="42" t="s">
        <v>1533</v>
      </c>
      <c r="D54" s="110"/>
    </row>
    <row r="55" ht="20.1" customHeight="1" spans="1:4">
      <c r="A55" s="111"/>
      <c r="B55" s="110"/>
      <c r="C55" s="42" t="s">
        <v>1534</v>
      </c>
      <c r="D55" s="110"/>
    </row>
    <row r="56" ht="20.1" customHeight="1" spans="1:4">
      <c r="A56" s="111"/>
      <c r="B56" s="110"/>
      <c r="C56" s="42" t="s">
        <v>1535</v>
      </c>
      <c r="D56" s="110"/>
    </row>
    <row r="57" ht="20.1" customHeight="1" spans="1:4">
      <c r="A57" s="111"/>
      <c r="B57" s="110"/>
      <c r="C57" s="42" t="s">
        <v>1536</v>
      </c>
      <c r="D57" s="110"/>
    </row>
    <row r="58" ht="20.1" customHeight="1" spans="1:4">
      <c r="A58" s="111"/>
      <c r="B58" s="110"/>
      <c r="C58" s="42" t="s">
        <v>1539</v>
      </c>
      <c r="D58" s="110">
        <v>32</v>
      </c>
    </row>
    <row r="59" ht="20.1" customHeight="1" spans="1:4">
      <c r="A59" s="111"/>
      <c r="B59" s="110"/>
      <c r="C59" s="111" t="s">
        <v>1453</v>
      </c>
      <c r="D59" s="131"/>
    </row>
    <row r="60" ht="20.1" customHeight="1" spans="1:4">
      <c r="A60" s="111"/>
      <c r="B60" s="110"/>
      <c r="C60" s="111" t="s">
        <v>1455</v>
      </c>
      <c r="D60" s="108">
        <f>SUM(D61,D67,D72,D77)</f>
        <v>0</v>
      </c>
    </row>
    <row r="61" ht="20.1" customHeight="1" spans="1:4">
      <c r="A61" s="111"/>
      <c r="B61" s="110"/>
      <c r="C61" s="42" t="s">
        <v>1457</v>
      </c>
      <c r="D61" s="131">
        <f>SUM(D62:D66)</f>
        <v>0</v>
      </c>
    </row>
    <row r="62" ht="20.1" customHeight="1" spans="1:4">
      <c r="A62" s="111"/>
      <c r="B62" s="135"/>
      <c r="C62" s="43" t="s">
        <v>1540</v>
      </c>
      <c r="D62" s="110"/>
    </row>
    <row r="63" ht="20.1" customHeight="1" spans="1:4">
      <c r="A63" s="111"/>
      <c r="B63" s="110"/>
      <c r="C63" s="43" t="s">
        <v>1541</v>
      </c>
      <c r="D63" s="110"/>
    </row>
    <row r="64" ht="20.1" customHeight="1" spans="1:4">
      <c r="A64" s="111"/>
      <c r="B64" s="110"/>
      <c r="C64" s="43" t="s">
        <v>1542</v>
      </c>
      <c r="D64" s="110"/>
    </row>
    <row r="65" ht="20.1" customHeight="1" spans="1:4">
      <c r="A65" s="111"/>
      <c r="B65" s="110"/>
      <c r="C65" s="43" t="s">
        <v>1543</v>
      </c>
      <c r="D65" s="110"/>
    </row>
    <row r="66" ht="20.1" customHeight="1" spans="1:4">
      <c r="A66" s="111"/>
      <c r="B66" s="110"/>
      <c r="C66" s="43" t="s">
        <v>1544</v>
      </c>
      <c r="D66" s="110"/>
    </row>
    <row r="67" ht="20.1" customHeight="1" spans="1:4">
      <c r="A67" s="111"/>
      <c r="B67" s="110"/>
      <c r="C67" s="42" t="s">
        <v>1545</v>
      </c>
      <c r="D67" s="131">
        <f>SUM(D68:D71)</f>
        <v>0</v>
      </c>
    </row>
    <row r="68" ht="20.1" customHeight="1" spans="1:4">
      <c r="A68" s="111"/>
      <c r="B68" s="110"/>
      <c r="C68" s="42" t="s">
        <v>1505</v>
      </c>
      <c r="D68" s="110"/>
    </row>
    <row r="69" ht="20.1" customHeight="1" spans="1:4">
      <c r="A69" s="111"/>
      <c r="B69" s="110"/>
      <c r="C69" s="42" t="s">
        <v>1546</v>
      </c>
      <c r="D69" s="110"/>
    </row>
    <row r="70" ht="20.1" customHeight="1" spans="1:4">
      <c r="A70" s="111"/>
      <c r="B70" s="110"/>
      <c r="C70" s="42" t="s">
        <v>1547</v>
      </c>
      <c r="D70" s="110"/>
    </row>
    <row r="71" ht="20.1" customHeight="1" spans="1:4">
      <c r="A71" s="111"/>
      <c r="B71" s="110"/>
      <c r="C71" s="42" t="s">
        <v>1548</v>
      </c>
      <c r="D71" s="110"/>
    </row>
    <row r="72" ht="20.1" customHeight="1" spans="1:4">
      <c r="A72" s="111"/>
      <c r="B72" s="110"/>
      <c r="C72" s="42" t="s">
        <v>1461</v>
      </c>
      <c r="D72" s="131">
        <f>SUM(D73:D76)</f>
        <v>0</v>
      </c>
    </row>
    <row r="73" ht="20.1" customHeight="1" spans="1:4">
      <c r="A73" s="111"/>
      <c r="B73" s="110"/>
      <c r="C73" s="42" t="s">
        <v>1505</v>
      </c>
      <c r="D73" s="110"/>
    </row>
    <row r="74" ht="20.1" customHeight="1" spans="1:4">
      <c r="A74" s="111"/>
      <c r="B74" s="110"/>
      <c r="C74" s="42" t="s">
        <v>1546</v>
      </c>
      <c r="D74" s="110"/>
    </row>
    <row r="75" ht="20.1" customHeight="1" spans="1:4">
      <c r="A75" s="111"/>
      <c r="B75" s="110"/>
      <c r="C75" s="42" t="s">
        <v>1549</v>
      </c>
      <c r="D75" s="110"/>
    </row>
    <row r="76" ht="20.1" customHeight="1" spans="1:4">
      <c r="A76" s="111"/>
      <c r="B76" s="110"/>
      <c r="C76" s="42" t="s">
        <v>1550</v>
      </c>
      <c r="D76" s="110"/>
    </row>
    <row r="77" ht="20.1" customHeight="1" spans="1:4">
      <c r="A77" s="111"/>
      <c r="B77" s="110"/>
      <c r="C77" s="42" t="s">
        <v>1463</v>
      </c>
      <c r="D77" s="131">
        <f>SUM(D78:D81)</f>
        <v>0</v>
      </c>
    </row>
    <row r="78" ht="20.1" customHeight="1" spans="1:4">
      <c r="A78" s="111"/>
      <c r="B78" s="110"/>
      <c r="C78" s="42" t="s">
        <v>1551</v>
      </c>
      <c r="D78" s="110"/>
    </row>
    <row r="79" ht="20.1" customHeight="1" spans="1:4">
      <c r="A79" s="111"/>
      <c r="B79" s="110"/>
      <c r="C79" s="42" t="s">
        <v>1552</v>
      </c>
      <c r="D79" s="110"/>
    </row>
    <row r="80" ht="20.1" customHeight="1" spans="1:4">
      <c r="A80" s="111"/>
      <c r="B80" s="110"/>
      <c r="C80" s="42" t="s">
        <v>1553</v>
      </c>
      <c r="D80" s="110"/>
    </row>
    <row r="81" ht="20.1" customHeight="1" spans="1:4">
      <c r="A81" s="111"/>
      <c r="B81" s="110"/>
      <c r="C81" s="42" t="s">
        <v>1554</v>
      </c>
      <c r="D81" s="110"/>
    </row>
    <row r="82" ht="20.1" customHeight="1" spans="1:4">
      <c r="A82" s="111"/>
      <c r="B82" s="110"/>
      <c r="C82" s="109" t="s">
        <v>1464</v>
      </c>
      <c r="D82" s="108">
        <f>SUM(D83,D88,D93,D98,D107,D114)</f>
        <v>0</v>
      </c>
    </row>
    <row r="83" ht="20.1" customHeight="1" spans="1:4">
      <c r="A83" s="111"/>
      <c r="B83" s="110"/>
      <c r="C83" s="42" t="s">
        <v>1465</v>
      </c>
      <c r="D83" s="131">
        <f>SUM(D84:D87)</f>
        <v>0</v>
      </c>
    </row>
    <row r="84" ht="20.1" customHeight="1" spans="1:4">
      <c r="A84" s="111"/>
      <c r="B84" s="110"/>
      <c r="C84" s="42" t="s">
        <v>1555</v>
      </c>
      <c r="D84" s="110"/>
    </row>
    <row r="85" ht="20.1" customHeight="1" spans="1:4">
      <c r="A85" s="111"/>
      <c r="B85" s="110"/>
      <c r="C85" s="42" t="s">
        <v>1556</v>
      </c>
      <c r="D85" s="110"/>
    </row>
    <row r="86" ht="20.1" customHeight="1" spans="1:4">
      <c r="A86" s="111"/>
      <c r="B86" s="110"/>
      <c r="C86" s="42" t="s">
        <v>1557</v>
      </c>
      <c r="D86" s="110"/>
    </row>
    <row r="87" ht="20.1" customHeight="1" spans="1:4">
      <c r="A87" s="111"/>
      <c r="B87" s="110"/>
      <c r="C87" s="42" t="s">
        <v>1558</v>
      </c>
      <c r="D87" s="110"/>
    </row>
    <row r="88" ht="20.1" customHeight="1" spans="1:4">
      <c r="A88" s="111"/>
      <c r="B88" s="110"/>
      <c r="C88" s="42" t="s">
        <v>1466</v>
      </c>
      <c r="D88" s="131">
        <f>SUM(D89:D92)</f>
        <v>0</v>
      </c>
    </row>
    <row r="89" ht="20.1" customHeight="1" spans="1:4">
      <c r="A89" s="111"/>
      <c r="B89" s="110"/>
      <c r="C89" s="42" t="s">
        <v>1557</v>
      </c>
      <c r="D89" s="110"/>
    </row>
    <row r="90" ht="20.1" customHeight="1" spans="1:4">
      <c r="A90" s="111"/>
      <c r="B90" s="110"/>
      <c r="C90" s="42" t="s">
        <v>1559</v>
      </c>
      <c r="D90" s="110"/>
    </row>
    <row r="91" ht="20.1" customHeight="1" spans="1:4">
      <c r="A91" s="111"/>
      <c r="B91" s="110"/>
      <c r="C91" s="42" t="s">
        <v>1560</v>
      </c>
      <c r="D91" s="110"/>
    </row>
    <row r="92" ht="20.1" customHeight="1" spans="1:4">
      <c r="A92" s="111"/>
      <c r="B92" s="110"/>
      <c r="C92" s="42" t="s">
        <v>1561</v>
      </c>
      <c r="D92" s="110"/>
    </row>
    <row r="93" ht="20.1" customHeight="1" spans="1:4">
      <c r="A93" s="111"/>
      <c r="B93" s="110"/>
      <c r="C93" s="42" t="s">
        <v>1467</v>
      </c>
      <c r="D93" s="131">
        <f>SUM(D94:D97)</f>
        <v>0</v>
      </c>
    </row>
    <row r="94" ht="20.1" customHeight="1" spans="1:4">
      <c r="A94" s="111"/>
      <c r="B94" s="110"/>
      <c r="C94" s="42" t="s">
        <v>1562</v>
      </c>
      <c r="D94" s="110"/>
    </row>
    <row r="95" ht="20.1" customHeight="1" spans="1:4">
      <c r="A95" s="111"/>
      <c r="B95" s="110"/>
      <c r="C95" s="42" t="s">
        <v>1563</v>
      </c>
      <c r="D95" s="110"/>
    </row>
    <row r="96" ht="20.1" customHeight="1" spans="1:4">
      <c r="A96" s="111"/>
      <c r="B96" s="110"/>
      <c r="C96" s="42" t="s">
        <v>1564</v>
      </c>
      <c r="D96" s="110"/>
    </row>
    <row r="97" ht="20.1" customHeight="1" spans="1:4">
      <c r="A97" s="111"/>
      <c r="B97" s="110"/>
      <c r="C97" s="42" t="s">
        <v>1565</v>
      </c>
      <c r="D97" s="110"/>
    </row>
    <row r="98" ht="20.1" customHeight="1" spans="1:4">
      <c r="A98" s="111"/>
      <c r="B98" s="110"/>
      <c r="C98" s="42" t="s">
        <v>1468</v>
      </c>
      <c r="D98" s="131">
        <f>SUM(D99:D106)</f>
        <v>0</v>
      </c>
    </row>
    <row r="99" ht="20.1" customHeight="1" spans="1:4">
      <c r="A99" s="111"/>
      <c r="B99" s="110"/>
      <c r="C99" s="42" t="s">
        <v>1566</v>
      </c>
      <c r="D99" s="110"/>
    </row>
    <row r="100" ht="20.1" customHeight="1" spans="1:4">
      <c r="A100" s="111"/>
      <c r="B100" s="110"/>
      <c r="C100" s="42" t="s">
        <v>1567</v>
      </c>
      <c r="D100" s="110"/>
    </row>
    <row r="101" ht="20.1" customHeight="1" spans="1:4">
      <c r="A101" s="111"/>
      <c r="B101" s="110"/>
      <c r="C101" s="42" t="s">
        <v>1568</v>
      </c>
      <c r="D101" s="110"/>
    </row>
    <row r="102" ht="20.1" customHeight="1" spans="1:4">
      <c r="A102" s="111"/>
      <c r="B102" s="110"/>
      <c r="C102" s="42" t="s">
        <v>1569</v>
      </c>
      <c r="D102" s="110"/>
    </row>
    <row r="103" ht="20.1" customHeight="1" spans="1:4">
      <c r="A103" s="111"/>
      <c r="B103" s="110"/>
      <c r="C103" s="42" t="s">
        <v>1570</v>
      </c>
      <c r="D103" s="110"/>
    </row>
    <row r="104" ht="20.1" customHeight="1" spans="1:4">
      <c r="A104" s="111"/>
      <c r="B104" s="110"/>
      <c r="C104" s="42" t="s">
        <v>1571</v>
      </c>
      <c r="D104" s="110"/>
    </row>
    <row r="105" ht="20.1" customHeight="1" spans="1:4">
      <c r="A105" s="111"/>
      <c r="B105" s="110"/>
      <c r="C105" s="42" t="s">
        <v>1572</v>
      </c>
      <c r="D105" s="110"/>
    </row>
    <row r="106" ht="20.1" customHeight="1" spans="1:4">
      <c r="A106" s="111"/>
      <c r="B106" s="110"/>
      <c r="C106" s="42" t="s">
        <v>1573</v>
      </c>
      <c r="D106" s="110"/>
    </row>
    <row r="107" ht="20.1" customHeight="1" spans="1:4">
      <c r="A107" s="111"/>
      <c r="B107" s="110"/>
      <c r="C107" s="42" t="s">
        <v>1469</v>
      </c>
      <c r="D107" s="131">
        <f>SUM(D108:D113)</f>
        <v>0</v>
      </c>
    </row>
    <row r="108" ht="20.1" customHeight="1" spans="1:4">
      <c r="A108" s="111"/>
      <c r="B108" s="110"/>
      <c r="C108" s="42" t="s">
        <v>1574</v>
      </c>
      <c r="D108" s="110"/>
    </row>
    <row r="109" ht="20.1" customHeight="1" spans="1:4">
      <c r="A109" s="111"/>
      <c r="B109" s="110"/>
      <c r="C109" s="42" t="s">
        <v>1575</v>
      </c>
      <c r="D109" s="110"/>
    </row>
    <row r="110" ht="20.1" customHeight="1" spans="1:4">
      <c r="A110" s="111"/>
      <c r="B110" s="110"/>
      <c r="C110" s="42" t="s">
        <v>1576</v>
      </c>
      <c r="D110" s="110"/>
    </row>
    <row r="111" ht="20.1" customHeight="1" spans="1:4">
      <c r="A111" s="111"/>
      <c r="B111" s="110"/>
      <c r="C111" s="42" t="s">
        <v>1577</v>
      </c>
      <c r="D111" s="110"/>
    </row>
    <row r="112" ht="20.1" customHeight="1" spans="1:4">
      <c r="A112" s="111"/>
      <c r="B112" s="110"/>
      <c r="C112" s="42" t="s">
        <v>1578</v>
      </c>
      <c r="D112" s="110"/>
    </row>
    <row r="113" ht="20.1" customHeight="1" spans="1:4">
      <c r="A113" s="111"/>
      <c r="B113" s="110"/>
      <c r="C113" s="42" t="s">
        <v>1579</v>
      </c>
      <c r="D113" s="110"/>
    </row>
    <row r="114" ht="20.1" customHeight="1" spans="1:4">
      <c r="A114" s="111"/>
      <c r="B114" s="110"/>
      <c r="C114" s="42" t="s">
        <v>1470</v>
      </c>
      <c r="D114" s="131">
        <f>SUM(D115:D122)</f>
        <v>0</v>
      </c>
    </row>
    <row r="115" ht="20.1" customHeight="1" spans="1:4">
      <c r="A115" s="111"/>
      <c r="B115" s="110"/>
      <c r="C115" s="42" t="s">
        <v>1580</v>
      </c>
      <c r="D115" s="110"/>
    </row>
    <row r="116" ht="20.1" customHeight="1" spans="1:4">
      <c r="A116" s="111"/>
      <c r="B116" s="110"/>
      <c r="C116" s="42" t="s">
        <v>1581</v>
      </c>
      <c r="D116" s="110"/>
    </row>
    <row r="117" ht="20.1" customHeight="1" spans="1:4">
      <c r="A117" s="111"/>
      <c r="B117" s="110"/>
      <c r="C117" s="42" t="s">
        <v>1582</v>
      </c>
      <c r="D117" s="110"/>
    </row>
    <row r="118" ht="20.1" customHeight="1" spans="1:4">
      <c r="A118" s="111"/>
      <c r="B118" s="110"/>
      <c r="C118" s="42" t="s">
        <v>1583</v>
      </c>
      <c r="D118" s="110"/>
    </row>
    <row r="119" ht="20.1" customHeight="1" spans="1:4">
      <c r="A119" s="111"/>
      <c r="B119" s="110"/>
      <c r="C119" s="42" t="s">
        <v>1584</v>
      </c>
      <c r="D119" s="110"/>
    </row>
    <row r="120" ht="20.1" customHeight="1" spans="1:4">
      <c r="A120" s="111"/>
      <c r="B120" s="110"/>
      <c r="C120" s="42" t="s">
        <v>1585</v>
      </c>
      <c r="D120" s="110"/>
    </row>
    <row r="121" ht="20.1" customHeight="1" spans="1:4">
      <c r="A121" s="111"/>
      <c r="B121" s="110"/>
      <c r="C121" s="42" t="s">
        <v>1586</v>
      </c>
      <c r="D121" s="110"/>
    </row>
    <row r="122" ht="20.1" customHeight="1" spans="1:4">
      <c r="A122" s="111"/>
      <c r="B122" s="110"/>
      <c r="C122" s="42" t="s">
        <v>1587</v>
      </c>
      <c r="D122" s="110"/>
    </row>
    <row r="123" ht="20.1" customHeight="1" spans="1:4">
      <c r="A123" s="111"/>
      <c r="B123" s="110"/>
      <c r="C123" s="109" t="s">
        <v>1471</v>
      </c>
      <c r="D123" s="108">
        <f>SUM(D124,D131,D137)</f>
        <v>0</v>
      </c>
    </row>
    <row r="124" ht="20.1" customHeight="1" spans="1:4">
      <c r="A124" s="111"/>
      <c r="B124" s="110"/>
      <c r="C124" s="42" t="s">
        <v>1472</v>
      </c>
      <c r="D124" s="131">
        <f>SUM(D125:D130)</f>
        <v>0</v>
      </c>
    </row>
    <row r="125" ht="20.1" customHeight="1" spans="1:4">
      <c r="A125" s="111"/>
      <c r="B125" s="110"/>
      <c r="C125" s="42" t="s">
        <v>1588</v>
      </c>
      <c r="D125" s="110"/>
    </row>
    <row r="126" ht="20.1" customHeight="1" spans="1:4">
      <c r="A126" s="111"/>
      <c r="B126" s="110"/>
      <c r="C126" s="42" t="s">
        <v>1589</v>
      </c>
      <c r="D126" s="110"/>
    </row>
    <row r="127" ht="20.1" customHeight="1" spans="1:4">
      <c r="A127" s="111"/>
      <c r="B127" s="110"/>
      <c r="C127" s="42" t="s">
        <v>1590</v>
      </c>
      <c r="D127" s="110"/>
    </row>
    <row r="128" ht="20.1" customHeight="1" spans="1:4">
      <c r="A128" s="111"/>
      <c r="B128" s="110"/>
      <c r="C128" s="42" t="s">
        <v>1591</v>
      </c>
      <c r="D128" s="110"/>
    </row>
    <row r="129" ht="20.1" customHeight="1" spans="1:4">
      <c r="A129" s="111"/>
      <c r="B129" s="110"/>
      <c r="C129" s="42" t="s">
        <v>1592</v>
      </c>
      <c r="D129" s="110"/>
    </row>
    <row r="130" ht="20.1" customHeight="1" spans="1:4">
      <c r="A130" s="111"/>
      <c r="B130" s="110"/>
      <c r="C130" s="42" t="s">
        <v>1593</v>
      </c>
      <c r="D130" s="110"/>
    </row>
    <row r="131" ht="20.1" customHeight="1" spans="1:4">
      <c r="A131" s="111"/>
      <c r="B131" s="110"/>
      <c r="C131" s="42" t="s">
        <v>1473</v>
      </c>
      <c r="D131" s="131">
        <f>SUM(D132:D136)</f>
        <v>0</v>
      </c>
    </row>
    <row r="132" ht="20.1" customHeight="1" spans="1:4">
      <c r="A132" s="111"/>
      <c r="B132" s="110"/>
      <c r="C132" s="42" t="s">
        <v>1594</v>
      </c>
      <c r="D132" s="110"/>
    </row>
    <row r="133" ht="20.1" customHeight="1" spans="1:4">
      <c r="A133" s="111"/>
      <c r="B133" s="110"/>
      <c r="C133" s="42" t="s">
        <v>1595</v>
      </c>
      <c r="D133" s="110"/>
    </row>
    <row r="134" ht="20.1" customHeight="1" spans="1:4">
      <c r="A134" s="111"/>
      <c r="B134" s="110"/>
      <c r="C134" s="42" t="s">
        <v>1596</v>
      </c>
      <c r="D134" s="110"/>
    </row>
    <row r="135" ht="20.1" customHeight="1" spans="1:4">
      <c r="A135" s="111"/>
      <c r="B135" s="110"/>
      <c r="C135" s="42" t="s">
        <v>1597</v>
      </c>
      <c r="D135" s="110"/>
    </row>
    <row r="136" ht="20.1" customHeight="1" spans="1:4">
      <c r="A136" s="111"/>
      <c r="B136" s="110"/>
      <c r="C136" s="42" t="s">
        <v>1598</v>
      </c>
      <c r="D136" s="110"/>
    </row>
    <row r="137" ht="20.1" customHeight="1" spans="1:4">
      <c r="A137" s="111"/>
      <c r="B137" s="110"/>
      <c r="C137" s="42" t="s">
        <v>1474</v>
      </c>
      <c r="D137" s="131">
        <f>SUM(D138:D139)</f>
        <v>0</v>
      </c>
    </row>
    <row r="138" ht="20.1" customHeight="1" spans="1:4">
      <c r="A138" s="111"/>
      <c r="B138" s="110"/>
      <c r="C138" s="42" t="s">
        <v>1599</v>
      </c>
      <c r="D138" s="110"/>
    </row>
    <row r="139" ht="20.1" customHeight="1" spans="1:4">
      <c r="A139" s="111"/>
      <c r="B139" s="110"/>
      <c r="C139" s="42" t="s">
        <v>1600</v>
      </c>
      <c r="D139" s="110"/>
    </row>
    <row r="140" ht="20.1" customHeight="1" spans="1:4">
      <c r="A140" s="111"/>
      <c r="B140" s="110"/>
      <c r="C140" s="109" t="s">
        <v>1475</v>
      </c>
      <c r="D140" s="108">
        <f>SUM(D141)</f>
        <v>48</v>
      </c>
    </row>
    <row r="141" ht="20.1" customHeight="1" spans="1:4">
      <c r="A141" s="111"/>
      <c r="B141" s="110"/>
      <c r="C141" s="42" t="s">
        <v>1476</v>
      </c>
      <c r="D141" s="131">
        <f>SUM(D142:D146)</f>
        <v>48</v>
      </c>
    </row>
    <row r="142" ht="20.1" customHeight="1" spans="1:4">
      <c r="A142" s="111"/>
      <c r="B142" s="110"/>
      <c r="C142" s="42" t="s">
        <v>1601</v>
      </c>
      <c r="D142" s="110"/>
    </row>
    <row r="143" ht="20.1" customHeight="1" spans="1:4">
      <c r="A143" s="111"/>
      <c r="B143" s="110"/>
      <c r="C143" s="42" t="s">
        <v>1602</v>
      </c>
      <c r="D143" s="110"/>
    </row>
    <row r="144" ht="20.1" customHeight="1" spans="1:4">
      <c r="A144" s="111"/>
      <c r="B144" s="110"/>
      <c r="C144" s="42" t="s">
        <v>1603</v>
      </c>
      <c r="D144" s="110"/>
    </row>
    <row r="145" ht="20.1" customHeight="1" spans="1:4">
      <c r="A145" s="111"/>
      <c r="B145" s="110"/>
      <c r="C145" s="42" t="s">
        <v>1604</v>
      </c>
      <c r="D145" s="110"/>
    </row>
    <row r="146" ht="20.1" customHeight="1" spans="1:4">
      <c r="A146" s="111"/>
      <c r="B146" s="110"/>
      <c r="C146" s="42" t="s">
        <v>1605</v>
      </c>
      <c r="D146" s="110">
        <v>48</v>
      </c>
    </row>
    <row r="147" ht="20.1" customHeight="1" spans="1:4">
      <c r="A147" s="111"/>
      <c r="B147" s="110"/>
      <c r="C147" s="109" t="s">
        <v>1477</v>
      </c>
      <c r="D147" s="108">
        <f>SUM(D148,D149,D158)</f>
        <v>16</v>
      </c>
    </row>
    <row r="148" ht="20.1" customHeight="1" spans="1:4">
      <c r="A148" s="111"/>
      <c r="B148" s="110"/>
      <c r="C148" s="42" t="s">
        <v>1478</v>
      </c>
      <c r="D148" s="131"/>
    </row>
    <row r="149" ht="20.1" customHeight="1" spans="1:4">
      <c r="A149" s="111"/>
      <c r="B149" s="110"/>
      <c r="C149" s="42" t="s">
        <v>1479</v>
      </c>
      <c r="D149" s="131">
        <f>SUM(D150:D157)</f>
        <v>0</v>
      </c>
    </row>
    <row r="150" ht="20.1" customHeight="1" spans="1:4">
      <c r="A150" s="111"/>
      <c r="B150" s="110"/>
      <c r="C150" s="134" t="s">
        <v>1606</v>
      </c>
      <c r="D150" s="110"/>
    </row>
    <row r="151" ht="20.1" customHeight="1" spans="1:4">
      <c r="A151" s="111"/>
      <c r="B151" s="110"/>
      <c r="C151" s="42" t="s">
        <v>1607</v>
      </c>
      <c r="D151" s="110"/>
    </row>
    <row r="152" ht="20.1" customHeight="1" spans="1:4">
      <c r="A152" s="111"/>
      <c r="B152" s="110"/>
      <c r="C152" s="42" t="s">
        <v>1608</v>
      </c>
      <c r="D152" s="110"/>
    </row>
    <row r="153" ht="20.1" customHeight="1" spans="1:4">
      <c r="A153" s="111"/>
      <c r="B153" s="110"/>
      <c r="C153" s="42" t="s">
        <v>1609</v>
      </c>
      <c r="D153" s="110"/>
    </row>
    <row r="154" ht="20.1" customHeight="1" spans="1:4">
      <c r="A154" s="111"/>
      <c r="B154" s="110"/>
      <c r="C154" s="42" t="s">
        <v>1610</v>
      </c>
      <c r="D154" s="110"/>
    </row>
    <row r="155" ht="20.1" customHeight="1" spans="1:4">
      <c r="A155" s="111"/>
      <c r="B155" s="110"/>
      <c r="C155" s="42" t="s">
        <v>1611</v>
      </c>
      <c r="D155" s="110"/>
    </row>
    <row r="156" ht="20.1" customHeight="1" spans="1:4">
      <c r="A156" s="111"/>
      <c r="B156" s="110"/>
      <c r="C156" s="42" t="s">
        <v>1612</v>
      </c>
      <c r="D156" s="110"/>
    </row>
    <row r="157" ht="20.1" customHeight="1" spans="1:4">
      <c r="A157" s="111"/>
      <c r="B157" s="110"/>
      <c r="C157" s="42" t="s">
        <v>1613</v>
      </c>
      <c r="D157" s="110"/>
    </row>
    <row r="158" ht="20.1" customHeight="1" spans="1:4">
      <c r="A158" s="111"/>
      <c r="B158" s="110"/>
      <c r="C158" s="42" t="s">
        <v>1480</v>
      </c>
      <c r="D158" s="131">
        <f>SUM(D159:D168)</f>
        <v>16</v>
      </c>
    </row>
    <row r="159" ht="20.1" customHeight="1" spans="1:4">
      <c r="A159" s="111"/>
      <c r="B159" s="110"/>
      <c r="C159" s="134" t="s">
        <v>1614</v>
      </c>
      <c r="D159" s="110"/>
    </row>
    <row r="160" ht="20.1" customHeight="1" spans="1:4">
      <c r="A160" s="111"/>
      <c r="B160" s="110"/>
      <c r="C160" s="42" t="s">
        <v>1615</v>
      </c>
      <c r="D160" s="110"/>
    </row>
    <row r="161" ht="20.1" customHeight="1" spans="1:4">
      <c r="A161" s="111"/>
      <c r="B161" s="110"/>
      <c r="C161" s="42" t="s">
        <v>1616</v>
      </c>
      <c r="D161" s="110">
        <v>16</v>
      </c>
    </row>
    <row r="162" ht="20.1" customHeight="1" spans="1:4">
      <c r="A162" s="111"/>
      <c r="B162" s="110"/>
      <c r="C162" s="42" t="s">
        <v>1617</v>
      </c>
      <c r="D162" s="110"/>
    </row>
    <row r="163" ht="20.1" customHeight="1" spans="1:4">
      <c r="A163" s="111"/>
      <c r="B163" s="110"/>
      <c r="C163" s="42" t="s">
        <v>1618</v>
      </c>
      <c r="D163" s="110"/>
    </row>
    <row r="164" ht="20.1" customHeight="1" spans="1:4">
      <c r="A164" s="111"/>
      <c r="B164" s="110"/>
      <c r="C164" s="42" t="s">
        <v>1619</v>
      </c>
      <c r="D164" s="110"/>
    </row>
    <row r="165" ht="20.1" customHeight="1" spans="1:4">
      <c r="A165" s="111"/>
      <c r="B165" s="110"/>
      <c r="C165" s="42" t="s">
        <v>1620</v>
      </c>
      <c r="D165" s="110"/>
    </row>
    <row r="166" ht="20.1" customHeight="1" spans="1:4">
      <c r="A166" s="111"/>
      <c r="B166" s="110"/>
      <c r="C166" s="42" t="s">
        <v>1621</v>
      </c>
      <c r="D166" s="110"/>
    </row>
    <row r="167" ht="20.1" customHeight="1" spans="1:4">
      <c r="A167" s="111"/>
      <c r="B167" s="110"/>
      <c r="C167" s="42" t="s">
        <v>1622</v>
      </c>
      <c r="D167" s="110"/>
    </row>
    <row r="168" ht="20.1" customHeight="1" spans="1:4">
      <c r="A168" s="111"/>
      <c r="B168" s="110"/>
      <c r="C168" s="42" t="s">
        <v>1623</v>
      </c>
      <c r="D168" s="110"/>
    </row>
    <row r="169" ht="20.1" customHeight="1" spans="1:4">
      <c r="A169" s="111"/>
      <c r="B169" s="110"/>
      <c r="C169" s="109" t="s">
        <v>1481</v>
      </c>
      <c r="D169" s="108"/>
    </row>
    <row r="170" ht="20.1" customHeight="1" spans="1:4">
      <c r="A170" s="111"/>
      <c r="B170" s="110"/>
      <c r="C170" s="109" t="s">
        <v>1482</v>
      </c>
      <c r="D170" s="108"/>
    </row>
    <row r="171" ht="20.1" customHeight="1" spans="1:4">
      <c r="A171" s="111"/>
      <c r="B171" s="110"/>
      <c r="C171" s="109"/>
      <c r="D171" s="110"/>
    </row>
    <row r="172" ht="20.1" customHeight="1" spans="1:4">
      <c r="A172" s="111"/>
      <c r="B172" s="110"/>
      <c r="C172" s="42"/>
      <c r="D172" s="110"/>
    </row>
    <row r="173" ht="20.1" customHeight="1" spans="1:4">
      <c r="A173" s="111"/>
      <c r="B173" s="110"/>
      <c r="C173" s="42"/>
      <c r="D173" s="110"/>
    </row>
    <row r="174" ht="20.1" customHeight="1" spans="1:4">
      <c r="A174" s="136" t="s">
        <v>57</v>
      </c>
      <c r="B174" s="137">
        <f>SUM(B6,B7,B8,B9,B10,B11,B12,B13,B14,B20,B21,B24,B25,B26,B30,B31,B32,B33,B34,B35)</f>
        <v>35</v>
      </c>
      <c r="C174" s="136" t="s">
        <v>1084</v>
      </c>
      <c r="D174" s="137">
        <f>SUM(D170,D169,D147,D140,D123,D82,D60,D28,D21,D12,D6)</f>
        <v>96</v>
      </c>
    </row>
    <row r="175" ht="20.1" customHeight="1" spans="1:4">
      <c r="A175" s="135" t="s">
        <v>1091</v>
      </c>
      <c r="B175" s="108">
        <f>SUM(B176)</f>
        <v>0</v>
      </c>
      <c r="C175" s="135" t="s">
        <v>1092</v>
      </c>
      <c r="D175" s="108">
        <f>SUM(D176)</f>
        <v>0</v>
      </c>
    </row>
    <row r="176" ht="20.1" customHeight="1" spans="1:4">
      <c r="A176" s="110" t="s">
        <v>1483</v>
      </c>
      <c r="B176" s="131"/>
      <c r="C176" s="110" t="s">
        <v>1484</v>
      </c>
      <c r="D176" s="131"/>
    </row>
    <row r="177" ht="20.1" customHeight="1" spans="1:4">
      <c r="A177" s="110" t="s">
        <v>1485</v>
      </c>
      <c r="B177" s="138"/>
      <c r="C177" s="110" t="s">
        <v>1486</v>
      </c>
      <c r="D177" s="110"/>
    </row>
    <row r="178" ht="20.1" customHeight="1" spans="1:4">
      <c r="A178" s="110" t="s">
        <v>1487</v>
      </c>
      <c r="B178" s="139"/>
      <c r="C178" s="110" t="s">
        <v>1488</v>
      </c>
      <c r="D178" s="110"/>
    </row>
    <row r="179" ht="20.1" customHeight="1" spans="1:4">
      <c r="A179" s="110" t="s">
        <v>1140</v>
      </c>
      <c r="B179" s="140">
        <v>72</v>
      </c>
      <c r="C179" s="110" t="s">
        <v>1489</v>
      </c>
      <c r="D179" s="131"/>
    </row>
    <row r="180" ht="20.1" customHeight="1" spans="1:4">
      <c r="A180" s="110" t="s">
        <v>1142</v>
      </c>
      <c r="B180" s="140"/>
      <c r="C180" s="110" t="s">
        <v>1490</v>
      </c>
      <c r="D180" s="131">
        <v>11</v>
      </c>
    </row>
    <row r="181" ht="20.1" customHeight="1" spans="1:4">
      <c r="A181" s="110" t="s">
        <v>1491</v>
      </c>
      <c r="B181" s="139"/>
      <c r="C181" s="141" t="s">
        <v>1492</v>
      </c>
      <c r="D181" s="131"/>
    </row>
    <row r="182" ht="20.1" customHeight="1" spans="1:4">
      <c r="A182" s="141" t="s">
        <v>1493</v>
      </c>
      <c r="B182" s="140"/>
      <c r="C182" s="141" t="s">
        <v>1494</v>
      </c>
      <c r="D182" s="131"/>
    </row>
    <row r="183" ht="20.1" customHeight="1" spans="1:4">
      <c r="A183" s="141" t="s">
        <v>1495</v>
      </c>
      <c r="B183" s="140"/>
      <c r="C183" s="141"/>
      <c r="D183" s="110"/>
    </row>
    <row r="184" ht="20.1" customHeight="1" spans="1:4">
      <c r="A184" s="141"/>
      <c r="B184" s="139"/>
      <c r="C184" s="141"/>
      <c r="D184" s="110"/>
    </row>
    <row r="185" ht="20.1" customHeight="1" spans="1:4">
      <c r="A185" s="141"/>
      <c r="B185" s="139"/>
      <c r="C185" s="141"/>
      <c r="D185" s="110"/>
    </row>
    <row r="186" ht="20.1" customHeight="1" spans="1:4">
      <c r="A186" s="141"/>
      <c r="B186" s="139"/>
      <c r="C186" s="141"/>
      <c r="D186" s="110"/>
    </row>
    <row r="187" ht="20.1" customHeight="1" spans="1:4">
      <c r="A187" s="136" t="s">
        <v>1157</v>
      </c>
      <c r="B187" s="142">
        <f>SUM(B174,B175,B179,B180,B182,B183)</f>
        <v>107</v>
      </c>
      <c r="C187" s="136" t="s">
        <v>1158</v>
      </c>
      <c r="D187" s="137">
        <f>SUM(D174,D175,D179,D180,D181,D182)</f>
        <v>107</v>
      </c>
    </row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15.75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</sheetData>
  <mergeCells count="3">
    <mergeCell ref="A2:D2"/>
    <mergeCell ref="A4:B4"/>
    <mergeCell ref="C4:D4"/>
  </mergeCells>
  <printOptions horizontalCentered="1"/>
  <pageMargins left="0.46875" right="0.46875" top="0.588888888888889" bottom="0.46875" header="0.309027777777778" footer="0.309027777777778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E35"/>
  <sheetViews>
    <sheetView workbookViewId="0">
      <selection activeCell="B12" sqref="B12"/>
    </sheetView>
  </sheetViews>
  <sheetFormatPr defaultColWidth="9" defaultRowHeight="14.25" outlineLevelCol="4"/>
  <cols>
    <col min="1" max="1" width="55.125" customWidth="1"/>
    <col min="2" max="2" width="25.75" customWidth="1"/>
    <col min="3" max="3" width="34.875" customWidth="1"/>
    <col min="4" max="4" width="9" style="114" customWidth="1"/>
  </cols>
  <sheetData>
    <row r="1" spans="1:5">
      <c r="A1" s="96" t="s">
        <v>1624</v>
      </c>
      <c r="B1" s="96"/>
      <c r="C1" s="115"/>
      <c r="D1" s="116"/>
      <c r="E1" s="115"/>
    </row>
    <row r="2" ht="20.25" spans="1:5">
      <c r="A2" s="97" t="s">
        <v>1625</v>
      </c>
      <c r="B2" s="97"/>
      <c r="C2" s="97"/>
      <c r="D2" s="116"/>
      <c r="E2" s="115"/>
    </row>
    <row r="3" spans="1:5">
      <c r="A3" s="116" t="s">
        <v>0</v>
      </c>
      <c r="B3" s="116"/>
      <c r="C3" s="117" t="s">
        <v>26</v>
      </c>
      <c r="D3" s="116"/>
      <c r="E3" s="115"/>
    </row>
    <row r="4" ht="45.75" customHeight="1" spans="1:5">
      <c r="A4" s="118"/>
      <c r="B4" s="119" t="s">
        <v>28</v>
      </c>
      <c r="C4" s="120" t="s">
        <v>29</v>
      </c>
      <c r="D4" s="116"/>
      <c r="E4" s="115"/>
    </row>
    <row r="5" ht="20.1" customHeight="1" spans="1:5">
      <c r="A5" s="111" t="s">
        <v>1424</v>
      </c>
      <c r="B5" s="121"/>
      <c r="C5" s="121"/>
      <c r="D5" s="116"/>
      <c r="E5" s="115"/>
    </row>
    <row r="6" ht="20.1" customHeight="1" spans="1:5">
      <c r="A6" s="111" t="s">
        <v>1426</v>
      </c>
      <c r="B6" s="121"/>
      <c r="C6" s="121"/>
      <c r="D6" s="116"/>
      <c r="E6" s="115"/>
    </row>
    <row r="7" ht="20.1" customHeight="1" spans="1:5">
      <c r="A7" s="111" t="s">
        <v>1428</v>
      </c>
      <c r="B7" s="121"/>
      <c r="C7" s="121"/>
      <c r="D7" s="116"/>
      <c r="E7" s="115"/>
    </row>
    <row r="8" ht="20.1" customHeight="1" spans="1:5">
      <c r="A8" s="111" t="s">
        <v>1430</v>
      </c>
      <c r="B8" s="121"/>
      <c r="C8" s="121"/>
      <c r="D8" s="116"/>
      <c r="E8" s="115"/>
    </row>
    <row r="9" ht="20.1" customHeight="1" spans="1:5">
      <c r="A9" s="111" t="s">
        <v>1432</v>
      </c>
      <c r="B9" s="121"/>
      <c r="C9" s="121"/>
      <c r="D9" s="116"/>
      <c r="E9" s="115"/>
    </row>
    <row r="10" ht="20.1" customHeight="1" spans="1:5">
      <c r="A10" s="111" t="s">
        <v>1434</v>
      </c>
      <c r="B10" s="121"/>
      <c r="C10" s="121"/>
      <c r="D10" s="116"/>
      <c r="E10" s="115"/>
    </row>
    <row r="11" ht="20.1" customHeight="1" spans="1:5">
      <c r="A11" s="111" t="s">
        <v>1436</v>
      </c>
      <c r="B11" s="121"/>
      <c r="C11" s="121"/>
      <c r="D11" s="116"/>
      <c r="E11" s="115"/>
    </row>
    <row r="12" ht="20.1" customHeight="1" spans="1:5">
      <c r="A12" s="111" t="s">
        <v>1438</v>
      </c>
      <c r="B12" s="121"/>
      <c r="C12" s="121"/>
      <c r="D12" s="116"/>
      <c r="E12" s="115"/>
    </row>
    <row r="13" ht="20.1" customHeight="1" spans="1:5">
      <c r="A13" s="111" t="s">
        <v>1440</v>
      </c>
      <c r="B13" s="121"/>
      <c r="C13" s="121"/>
      <c r="D13" s="116"/>
      <c r="E13" s="115"/>
    </row>
    <row r="14" ht="20.1" customHeight="1" spans="1:5">
      <c r="A14" s="111" t="s">
        <v>1442</v>
      </c>
      <c r="B14" s="121"/>
      <c r="C14" s="121"/>
      <c r="D14" s="116"/>
      <c r="E14" s="115"/>
    </row>
    <row r="15" ht="20.1" customHeight="1" spans="1:5">
      <c r="A15" s="111" t="s">
        <v>1444</v>
      </c>
      <c r="B15" s="121"/>
      <c r="C15" s="121"/>
      <c r="D15" s="116"/>
      <c r="E15" s="115"/>
    </row>
    <row r="16" ht="20.1" customHeight="1" spans="1:5">
      <c r="A16" s="111" t="s">
        <v>1446</v>
      </c>
      <c r="B16" s="121"/>
      <c r="C16" s="121"/>
      <c r="D16" s="116"/>
      <c r="E16" s="115"/>
    </row>
    <row r="17" ht="20.1" customHeight="1" spans="1:5">
      <c r="A17" s="111" t="s">
        <v>1448</v>
      </c>
      <c r="B17" s="121"/>
      <c r="C17" s="121"/>
      <c r="D17" s="116"/>
      <c r="E17" s="115"/>
    </row>
    <row r="18" ht="20.1" customHeight="1" spans="1:5">
      <c r="A18" s="111" t="s">
        <v>1450</v>
      </c>
      <c r="B18" s="121"/>
      <c r="C18" s="121"/>
      <c r="D18" s="116"/>
      <c r="E18" s="115"/>
    </row>
    <row r="19" ht="20.1" customHeight="1" spans="1:5">
      <c r="A19" s="111" t="s">
        <v>1452</v>
      </c>
      <c r="B19" s="121"/>
      <c r="C19" s="121"/>
      <c r="D19" s="116"/>
      <c r="E19" s="115"/>
    </row>
    <row r="20" ht="20.1" customHeight="1" spans="1:5">
      <c r="A20" s="111" t="s">
        <v>1454</v>
      </c>
      <c r="B20" s="121"/>
      <c r="C20" s="121"/>
      <c r="D20" s="116"/>
      <c r="E20" s="115"/>
    </row>
    <row r="21" ht="20.1" customHeight="1" spans="1:5">
      <c r="A21" s="111" t="s">
        <v>1456</v>
      </c>
      <c r="B21" s="121"/>
      <c r="C21" s="121"/>
      <c r="D21" s="116"/>
      <c r="E21" s="115"/>
    </row>
    <row r="22" ht="20.1" customHeight="1" spans="1:5">
      <c r="A22" s="111" t="s">
        <v>1458</v>
      </c>
      <c r="B22" s="121"/>
      <c r="C22" s="121"/>
      <c r="D22" s="116"/>
      <c r="E22" s="115"/>
    </row>
    <row r="23" ht="20.1" customHeight="1" spans="1:5">
      <c r="A23" s="111" t="s">
        <v>1460</v>
      </c>
      <c r="B23" s="121"/>
      <c r="C23" s="121"/>
      <c r="D23" s="116"/>
      <c r="E23" s="115"/>
    </row>
    <row r="24" ht="20.1" customHeight="1" spans="1:5">
      <c r="A24" s="111" t="s">
        <v>1462</v>
      </c>
      <c r="B24" s="121"/>
      <c r="C24" s="121"/>
      <c r="D24" s="116"/>
      <c r="E24" s="115"/>
    </row>
    <row r="25" ht="20.1" customHeight="1" spans="1:5">
      <c r="A25" s="122"/>
      <c r="B25" s="121"/>
      <c r="C25" s="121"/>
      <c r="D25" s="116"/>
      <c r="E25" s="115"/>
    </row>
    <row r="26" ht="20.1" customHeight="1" spans="1:5">
      <c r="A26" s="113" t="s">
        <v>57</v>
      </c>
      <c r="B26" s="123">
        <f>SUM(B5:B24)</f>
        <v>0</v>
      </c>
      <c r="C26" s="123">
        <f>SUM(C5:C24)</f>
        <v>0</v>
      </c>
      <c r="D26" s="116"/>
      <c r="E26" s="115"/>
    </row>
    <row r="27" spans="1:5">
      <c r="A27" s="115"/>
      <c r="B27" s="115"/>
      <c r="C27" s="115"/>
      <c r="D27" s="116"/>
      <c r="E27" s="115"/>
    </row>
    <row r="28" spans="1:5">
      <c r="A28" s="115"/>
      <c r="B28" s="115"/>
      <c r="C28" s="115"/>
      <c r="D28" s="116"/>
      <c r="E28" s="115"/>
    </row>
    <row r="29" spans="1:5">
      <c r="A29" s="115"/>
      <c r="B29" s="115"/>
      <c r="C29" s="115"/>
      <c r="D29" s="116"/>
      <c r="E29" s="115"/>
    </row>
    <row r="30" spans="1:5">
      <c r="A30" s="115"/>
      <c r="B30" s="115"/>
      <c r="C30" s="115"/>
      <c r="D30" s="116"/>
      <c r="E30" s="115"/>
    </row>
    <row r="31" spans="1:5">
      <c r="A31" s="115"/>
      <c r="B31" s="115"/>
      <c r="C31" s="115"/>
      <c r="D31" s="116"/>
      <c r="E31" s="115"/>
    </row>
    <row r="32" spans="1:5">
      <c r="A32" s="115"/>
      <c r="B32" s="115"/>
      <c r="C32" s="115"/>
      <c r="D32" s="116"/>
      <c r="E32" s="115"/>
    </row>
    <row r="33" spans="1:5">
      <c r="A33" s="115"/>
      <c r="B33" s="115"/>
      <c r="C33" s="115"/>
      <c r="D33" s="116"/>
      <c r="E33" s="115"/>
    </row>
    <row r="34" spans="1:5">
      <c r="A34" s="115"/>
      <c r="B34" s="115"/>
      <c r="C34" s="115"/>
      <c r="D34" s="116"/>
      <c r="E34" s="115"/>
    </row>
    <row r="35" spans="1:5">
      <c r="A35" s="115"/>
      <c r="B35" s="115"/>
      <c r="C35" s="115"/>
      <c r="D35" s="116"/>
      <c r="E35" s="115"/>
    </row>
  </sheetData>
  <mergeCells count="1">
    <mergeCell ref="A2:C2"/>
  </mergeCells>
  <printOptions horizontalCentered="1" verticalCentered="1"/>
  <pageMargins left="0.707638888888889" right="0.707638888888889" top="0.15625" bottom="0.354166666666667" header="0.313888888888889" footer="0.313888888888889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H66"/>
  <sheetViews>
    <sheetView showGridLines="0" showZeros="0" workbookViewId="0">
      <pane xSplit="1" ySplit="5" topLeftCell="B36" activePane="bottomRight" state="frozen"/>
      <selection/>
      <selection pane="topRight"/>
      <selection pane="bottomLeft"/>
      <selection pane="bottomRight" activeCell="E41" sqref="E41"/>
    </sheetView>
  </sheetViews>
  <sheetFormatPr defaultColWidth="9" defaultRowHeight="14.25" outlineLevelCol="7"/>
  <cols>
    <col min="1" max="1" width="54.25" style="95" customWidth="1"/>
    <col min="2" max="2" width="12.875" style="95" customWidth="1"/>
    <col min="3" max="3" width="19.25" style="95" customWidth="1"/>
    <col min="4" max="4" width="18.875" style="95" customWidth="1"/>
    <col min="5" max="5" width="13.375" style="95" customWidth="1"/>
    <col min="6" max="6" width="13.5" style="95" customWidth="1"/>
    <col min="7" max="7" width="14.625" style="95" customWidth="1"/>
    <col min="8" max="8" width="13.625" style="95" customWidth="1"/>
    <col min="9" max="16384" width="9" style="95"/>
  </cols>
  <sheetData>
    <row r="1" spans="1:1">
      <c r="A1" s="96" t="s">
        <v>1626</v>
      </c>
    </row>
    <row r="2" ht="20.25" spans="1:8">
      <c r="A2" s="97" t="s">
        <v>1627</v>
      </c>
      <c r="B2" s="97"/>
      <c r="C2" s="97"/>
      <c r="D2" s="97"/>
      <c r="E2" s="97"/>
      <c r="F2" s="97"/>
      <c r="G2" s="97"/>
      <c r="H2" s="97"/>
    </row>
    <row r="3" ht="18" customHeight="1" spans="1:8">
      <c r="A3" s="96"/>
      <c r="H3" s="98" t="s">
        <v>26</v>
      </c>
    </row>
    <row r="4" s="94" customFormat="1" ht="31.5" customHeight="1" spans="1:8">
      <c r="A4" s="99" t="s">
        <v>63</v>
      </c>
      <c r="B4" s="99" t="s">
        <v>1161</v>
      </c>
      <c r="C4" s="99" t="s">
        <v>1628</v>
      </c>
      <c r="D4" s="100" t="s">
        <v>1629</v>
      </c>
      <c r="E4" s="100" t="s">
        <v>1630</v>
      </c>
      <c r="F4" s="101" t="s">
        <v>1165</v>
      </c>
      <c r="G4" s="99" t="s">
        <v>1166</v>
      </c>
      <c r="H4" s="99" t="s">
        <v>1167</v>
      </c>
    </row>
    <row r="5" s="94" customFormat="1" ht="27.75" customHeight="1" spans="1:8">
      <c r="A5" s="102"/>
      <c r="B5" s="102"/>
      <c r="C5" s="103"/>
      <c r="D5" s="104"/>
      <c r="E5" s="105"/>
      <c r="F5" s="106"/>
      <c r="G5" s="102"/>
      <c r="H5" s="102"/>
    </row>
    <row r="6" ht="18.4" customHeight="1" spans="1:8">
      <c r="A6" s="107" t="s">
        <v>1425</v>
      </c>
      <c r="B6" s="108">
        <f>SUM(C6:H6)</f>
        <v>0</v>
      </c>
      <c r="C6" s="108">
        <f t="shared" ref="C6:H6" si="0">SUM(C7)</f>
        <v>0</v>
      </c>
      <c r="D6" s="108">
        <f t="shared" si="0"/>
        <v>0</v>
      </c>
      <c r="E6" s="108">
        <f t="shared" si="0"/>
        <v>0</v>
      </c>
      <c r="F6" s="108">
        <f t="shared" si="0"/>
        <v>0</v>
      </c>
      <c r="G6" s="108">
        <f t="shared" si="0"/>
        <v>0</v>
      </c>
      <c r="H6" s="108">
        <f t="shared" si="0"/>
        <v>0</v>
      </c>
    </row>
    <row r="7" ht="18.4" customHeight="1" spans="1:8">
      <c r="A7" s="109" t="s">
        <v>1427</v>
      </c>
      <c r="B7" s="108">
        <f t="shared" ref="B7:B46" si="1">SUM(C7:H7)</f>
        <v>0</v>
      </c>
      <c r="C7" s="110"/>
      <c r="D7" s="110"/>
      <c r="E7" s="110"/>
      <c r="F7" s="110"/>
      <c r="G7" s="110"/>
      <c r="H7" s="110"/>
    </row>
    <row r="8" ht="18.4" customHeight="1" spans="1:8">
      <c r="A8" s="107" t="s">
        <v>1429</v>
      </c>
      <c r="B8" s="108">
        <f t="shared" si="1"/>
        <v>0</v>
      </c>
      <c r="C8" s="108">
        <f t="shared" ref="C8:H8" si="2">SUM(C9:C10)</f>
        <v>0</v>
      </c>
      <c r="D8" s="108">
        <f t="shared" si="2"/>
        <v>0</v>
      </c>
      <c r="E8" s="108">
        <f t="shared" si="2"/>
        <v>0</v>
      </c>
      <c r="F8" s="108">
        <f t="shared" si="2"/>
        <v>0</v>
      </c>
      <c r="G8" s="108">
        <f t="shared" si="2"/>
        <v>0</v>
      </c>
      <c r="H8" s="108">
        <f t="shared" si="2"/>
        <v>0</v>
      </c>
    </row>
    <row r="9" ht="18.4" customHeight="1" spans="1:8">
      <c r="A9" s="109" t="s">
        <v>1431</v>
      </c>
      <c r="B9" s="108">
        <f t="shared" si="1"/>
        <v>0</v>
      </c>
      <c r="C9" s="110"/>
      <c r="D9" s="110"/>
      <c r="E9" s="110"/>
      <c r="F9" s="110"/>
      <c r="G9" s="110"/>
      <c r="H9" s="110"/>
    </row>
    <row r="10" ht="18.4" customHeight="1" spans="1:8">
      <c r="A10" s="109" t="s">
        <v>1433</v>
      </c>
      <c r="B10" s="108">
        <f t="shared" si="1"/>
        <v>0</v>
      </c>
      <c r="C10" s="110"/>
      <c r="D10" s="110"/>
      <c r="E10" s="110"/>
      <c r="F10" s="110"/>
      <c r="G10" s="110"/>
      <c r="H10" s="110"/>
    </row>
    <row r="11" ht="18.4" customHeight="1" spans="1:8">
      <c r="A11" s="107" t="s">
        <v>1435</v>
      </c>
      <c r="B11" s="108">
        <f t="shared" si="1"/>
        <v>0</v>
      </c>
      <c r="C11" s="108">
        <f t="shared" ref="C11:H11" si="3">SUM(C12:C13)</f>
        <v>0</v>
      </c>
      <c r="D11" s="108">
        <f t="shared" si="3"/>
        <v>0</v>
      </c>
      <c r="E11" s="108">
        <f t="shared" si="3"/>
        <v>0</v>
      </c>
      <c r="F11" s="108">
        <f t="shared" si="3"/>
        <v>0</v>
      </c>
      <c r="G11" s="108">
        <f t="shared" si="3"/>
        <v>0</v>
      </c>
      <c r="H11" s="108">
        <f t="shared" si="3"/>
        <v>0</v>
      </c>
    </row>
    <row r="12" ht="18.4" customHeight="1" spans="1:8">
      <c r="A12" s="111" t="s">
        <v>1437</v>
      </c>
      <c r="B12" s="108">
        <f t="shared" si="1"/>
        <v>0</v>
      </c>
      <c r="C12" s="110"/>
      <c r="D12" s="110"/>
      <c r="E12" s="110"/>
      <c r="F12" s="110"/>
      <c r="G12" s="110"/>
      <c r="H12" s="110"/>
    </row>
    <row r="13" ht="18.4" customHeight="1" spans="1:8">
      <c r="A13" s="111" t="s">
        <v>1439</v>
      </c>
      <c r="B13" s="108">
        <f t="shared" si="1"/>
        <v>0</v>
      </c>
      <c r="C13" s="110"/>
      <c r="D13" s="110"/>
      <c r="E13" s="110"/>
      <c r="F13" s="110"/>
      <c r="G13" s="110"/>
      <c r="H13" s="110"/>
    </row>
    <row r="14" ht="18.4" customHeight="1" spans="1:8">
      <c r="A14" s="107" t="s">
        <v>1441</v>
      </c>
      <c r="B14" s="108">
        <f t="shared" si="1"/>
        <v>32</v>
      </c>
      <c r="C14" s="108">
        <f t="shared" ref="C14:H14" si="4">SUM(C15:C20)</f>
        <v>32</v>
      </c>
      <c r="D14" s="108">
        <f t="shared" si="4"/>
        <v>0</v>
      </c>
      <c r="E14" s="108">
        <f t="shared" si="4"/>
        <v>0</v>
      </c>
      <c r="F14" s="108">
        <f t="shared" si="4"/>
        <v>0</v>
      </c>
      <c r="G14" s="108">
        <f t="shared" si="4"/>
        <v>0</v>
      </c>
      <c r="H14" s="108">
        <f t="shared" si="4"/>
        <v>0</v>
      </c>
    </row>
    <row r="15" ht="18.4" customHeight="1" spans="1:8">
      <c r="A15" s="111" t="s">
        <v>1443</v>
      </c>
      <c r="B15" s="108">
        <f t="shared" si="1"/>
        <v>0</v>
      </c>
      <c r="C15" s="110"/>
      <c r="D15" s="110"/>
      <c r="E15" s="110"/>
      <c r="F15" s="110"/>
      <c r="G15" s="110"/>
      <c r="H15" s="110"/>
    </row>
    <row r="16" ht="18.4" customHeight="1" spans="1:8">
      <c r="A16" s="111" t="s">
        <v>1445</v>
      </c>
      <c r="B16" s="108">
        <f t="shared" si="1"/>
        <v>0</v>
      </c>
      <c r="C16" s="110"/>
      <c r="D16" s="110"/>
      <c r="E16" s="110"/>
      <c r="F16" s="110"/>
      <c r="G16" s="110"/>
      <c r="H16" s="110"/>
    </row>
    <row r="17" ht="18.4" customHeight="1" spans="1:8">
      <c r="A17" s="111" t="s">
        <v>1447</v>
      </c>
      <c r="B17" s="108">
        <f t="shared" si="1"/>
        <v>0</v>
      </c>
      <c r="C17" s="110"/>
      <c r="D17" s="110"/>
      <c r="E17" s="110"/>
      <c r="F17" s="110"/>
      <c r="G17" s="110"/>
      <c r="H17" s="110"/>
    </row>
    <row r="18" ht="18.4" customHeight="1" spans="1:8">
      <c r="A18" s="111" t="s">
        <v>1449</v>
      </c>
      <c r="B18" s="108">
        <f t="shared" si="1"/>
        <v>0</v>
      </c>
      <c r="C18" s="110"/>
      <c r="D18" s="110"/>
      <c r="E18" s="110"/>
      <c r="F18" s="110"/>
      <c r="G18" s="110"/>
      <c r="H18" s="110"/>
    </row>
    <row r="19" ht="18.4" customHeight="1" spans="1:8">
      <c r="A19" s="111" t="s">
        <v>1451</v>
      </c>
      <c r="B19" s="108">
        <f t="shared" si="1"/>
        <v>32</v>
      </c>
      <c r="C19" s="110">
        <v>32</v>
      </c>
      <c r="D19" s="110"/>
      <c r="E19" s="110"/>
      <c r="F19" s="110"/>
      <c r="G19" s="110"/>
      <c r="H19" s="110"/>
    </row>
    <row r="20" ht="18.4" customHeight="1" spans="1:8">
      <c r="A20" s="111" t="s">
        <v>1453</v>
      </c>
      <c r="B20" s="108">
        <f t="shared" si="1"/>
        <v>0</v>
      </c>
      <c r="C20" s="110"/>
      <c r="D20" s="110"/>
      <c r="E20" s="110"/>
      <c r="F20" s="110"/>
      <c r="G20" s="110"/>
      <c r="H20" s="110"/>
    </row>
    <row r="21" ht="18.4" customHeight="1" spans="1:8">
      <c r="A21" s="107" t="s">
        <v>1455</v>
      </c>
      <c r="B21" s="108">
        <f t="shared" si="1"/>
        <v>0</v>
      </c>
      <c r="C21" s="108">
        <f t="shared" ref="C21:H21" si="5">SUM(C22:C25)</f>
        <v>0</v>
      </c>
      <c r="D21" s="108">
        <f t="shared" si="5"/>
        <v>0</v>
      </c>
      <c r="E21" s="108">
        <f t="shared" si="5"/>
        <v>0</v>
      </c>
      <c r="F21" s="108">
        <f t="shared" si="5"/>
        <v>0</v>
      </c>
      <c r="G21" s="108">
        <f t="shared" si="5"/>
        <v>0</v>
      </c>
      <c r="H21" s="108">
        <f t="shared" si="5"/>
        <v>0</v>
      </c>
    </row>
    <row r="22" ht="18.4" customHeight="1" spans="1:8">
      <c r="A22" s="42" t="s">
        <v>1457</v>
      </c>
      <c r="B22" s="108">
        <f t="shared" si="1"/>
        <v>0</v>
      </c>
      <c r="C22" s="110"/>
      <c r="D22" s="110"/>
      <c r="E22" s="110"/>
      <c r="F22" s="110"/>
      <c r="G22" s="110"/>
      <c r="H22" s="110"/>
    </row>
    <row r="23" ht="18.4" customHeight="1" spans="1:8">
      <c r="A23" s="42" t="s">
        <v>1545</v>
      </c>
      <c r="B23" s="108">
        <f t="shared" si="1"/>
        <v>0</v>
      </c>
      <c r="C23" s="110"/>
      <c r="D23" s="110"/>
      <c r="E23" s="110"/>
      <c r="F23" s="110"/>
      <c r="G23" s="110"/>
      <c r="H23" s="110"/>
    </row>
    <row r="24" ht="18.4" customHeight="1" spans="1:8">
      <c r="A24" s="42" t="s">
        <v>1461</v>
      </c>
      <c r="B24" s="108">
        <f t="shared" si="1"/>
        <v>0</v>
      </c>
      <c r="C24" s="110"/>
      <c r="D24" s="110"/>
      <c r="E24" s="110"/>
      <c r="F24" s="110"/>
      <c r="G24" s="110"/>
      <c r="H24" s="110"/>
    </row>
    <row r="25" ht="18.4" customHeight="1" spans="1:8">
      <c r="A25" s="42" t="s">
        <v>1463</v>
      </c>
      <c r="B25" s="108">
        <f t="shared" si="1"/>
        <v>0</v>
      </c>
      <c r="C25" s="110"/>
      <c r="D25" s="110"/>
      <c r="E25" s="110"/>
      <c r="F25" s="110"/>
      <c r="G25" s="110"/>
      <c r="H25" s="110"/>
    </row>
    <row r="26" ht="18.4" customHeight="1" spans="1:8">
      <c r="A26" s="112" t="s">
        <v>1464</v>
      </c>
      <c r="B26" s="108">
        <f t="shared" si="1"/>
        <v>0</v>
      </c>
      <c r="C26" s="108">
        <f t="shared" ref="C26:H26" si="6">SUM(C27:C32)</f>
        <v>0</v>
      </c>
      <c r="D26" s="108">
        <f t="shared" si="6"/>
        <v>0</v>
      </c>
      <c r="E26" s="108">
        <f t="shared" si="6"/>
        <v>0</v>
      </c>
      <c r="F26" s="108">
        <f t="shared" si="6"/>
        <v>0</v>
      </c>
      <c r="G26" s="108">
        <f t="shared" si="6"/>
        <v>0</v>
      </c>
      <c r="H26" s="108">
        <f t="shared" si="6"/>
        <v>0</v>
      </c>
    </row>
    <row r="27" ht="18.4" customHeight="1" spans="1:8">
      <c r="A27" s="42" t="s">
        <v>1465</v>
      </c>
      <c r="B27" s="108">
        <f t="shared" si="1"/>
        <v>0</v>
      </c>
      <c r="C27" s="110"/>
      <c r="D27" s="110"/>
      <c r="E27" s="110"/>
      <c r="F27" s="110"/>
      <c r="G27" s="110"/>
      <c r="H27" s="110"/>
    </row>
    <row r="28" ht="18.4" customHeight="1" spans="1:8">
      <c r="A28" s="42" t="s">
        <v>1466</v>
      </c>
      <c r="B28" s="108">
        <f t="shared" si="1"/>
        <v>0</v>
      </c>
      <c r="C28" s="110"/>
      <c r="D28" s="110"/>
      <c r="E28" s="110"/>
      <c r="F28" s="110"/>
      <c r="G28" s="110"/>
      <c r="H28" s="110"/>
    </row>
    <row r="29" ht="18.4" customHeight="1" spans="1:8">
      <c r="A29" s="42" t="s">
        <v>1467</v>
      </c>
      <c r="B29" s="108">
        <f t="shared" si="1"/>
        <v>0</v>
      </c>
      <c r="C29" s="110"/>
      <c r="D29" s="110"/>
      <c r="E29" s="110"/>
      <c r="F29" s="110"/>
      <c r="G29" s="110"/>
      <c r="H29" s="110"/>
    </row>
    <row r="30" ht="18.4" customHeight="1" spans="1:8">
      <c r="A30" s="42" t="s">
        <v>1468</v>
      </c>
      <c r="B30" s="108">
        <f t="shared" si="1"/>
        <v>0</v>
      </c>
      <c r="C30" s="110"/>
      <c r="D30" s="110"/>
      <c r="E30" s="110"/>
      <c r="F30" s="110"/>
      <c r="G30" s="110"/>
      <c r="H30" s="110"/>
    </row>
    <row r="31" ht="18.4" customHeight="1" spans="1:8">
      <c r="A31" s="42" t="s">
        <v>1469</v>
      </c>
      <c r="B31" s="108">
        <f t="shared" si="1"/>
        <v>0</v>
      </c>
      <c r="C31" s="110"/>
      <c r="D31" s="110"/>
      <c r="E31" s="110"/>
      <c r="F31" s="110"/>
      <c r="G31" s="110"/>
      <c r="H31" s="110"/>
    </row>
    <row r="32" ht="18.4" customHeight="1" spans="1:8">
      <c r="A32" s="42" t="s">
        <v>1470</v>
      </c>
      <c r="B32" s="108">
        <f t="shared" si="1"/>
        <v>0</v>
      </c>
      <c r="C32" s="110"/>
      <c r="D32" s="110"/>
      <c r="E32" s="110"/>
      <c r="F32" s="110"/>
      <c r="G32" s="110"/>
      <c r="H32" s="110"/>
    </row>
    <row r="33" ht="18.4" customHeight="1" spans="1:8">
      <c r="A33" s="112" t="s">
        <v>1471</v>
      </c>
      <c r="B33" s="108">
        <f t="shared" si="1"/>
        <v>0</v>
      </c>
      <c r="C33" s="108">
        <f t="shared" ref="C33:H33" si="7">SUM(C34:C38)</f>
        <v>0</v>
      </c>
      <c r="D33" s="108">
        <f t="shared" si="7"/>
        <v>0</v>
      </c>
      <c r="E33" s="108">
        <f t="shared" si="7"/>
        <v>0</v>
      </c>
      <c r="F33" s="108">
        <f t="shared" si="7"/>
        <v>0</v>
      </c>
      <c r="G33" s="108">
        <f t="shared" si="7"/>
        <v>0</v>
      </c>
      <c r="H33" s="108">
        <f t="shared" si="7"/>
        <v>0</v>
      </c>
    </row>
    <row r="34" ht="18.4" customHeight="1" spans="1:8">
      <c r="A34" s="42" t="s">
        <v>1472</v>
      </c>
      <c r="B34" s="108">
        <f t="shared" si="1"/>
        <v>0</v>
      </c>
      <c r="C34" s="110"/>
      <c r="D34" s="110"/>
      <c r="E34" s="110"/>
      <c r="F34" s="110"/>
      <c r="G34" s="110"/>
      <c r="H34" s="110"/>
    </row>
    <row r="35" ht="18.4" customHeight="1" spans="1:8">
      <c r="A35" s="42" t="s">
        <v>1473</v>
      </c>
      <c r="B35" s="108">
        <f t="shared" si="1"/>
        <v>0</v>
      </c>
      <c r="C35" s="110"/>
      <c r="D35" s="110"/>
      <c r="E35" s="110"/>
      <c r="F35" s="110"/>
      <c r="G35" s="110"/>
      <c r="H35" s="110"/>
    </row>
    <row r="36" ht="18.4" customHeight="1" spans="1:8">
      <c r="A36" s="42" t="s">
        <v>1474</v>
      </c>
      <c r="B36" s="108">
        <f t="shared" si="1"/>
        <v>0</v>
      </c>
      <c r="C36" s="110"/>
      <c r="D36" s="110"/>
      <c r="E36" s="110"/>
      <c r="F36" s="110"/>
      <c r="G36" s="110"/>
      <c r="H36" s="110"/>
    </row>
    <row r="37" ht="18.4" customHeight="1" spans="1:8">
      <c r="A37" s="42" t="s">
        <v>1599</v>
      </c>
      <c r="B37" s="108">
        <f t="shared" si="1"/>
        <v>0</v>
      </c>
      <c r="C37" s="110"/>
      <c r="D37" s="110"/>
      <c r="E37" s="110"/>
      <c r="F37" s="110"/>
      <c r="G37" s="110"/>
      <c r="H37" s="110"/>
    </row>
    <row r="38" ht="18.4" customHeight="1" spans="1:8">
      <c r="A38" s="42" t="s">
        <v>1600</v>
      </c>
      <c r="B38" s="108">
        <f t="shared" si="1"/>
        <v>0</v>
      </c>
      <c r="C38" s="110"/>
      <c r="D38" s="110"/>
      <c r="E38" s="110"/>
      <c r="F38" s="110"/>
      <c r="G38" s="110"/>
      <c r="H38" s="110"/>
    </row>
    <row r="39" ht="18.4" customHeight="1" spans="1:8">
      <c r="A39" s="112" t="s">
        <v>1475</v>
      </c>
      <c r="B39" s="108">
        <f t="shared" si="1"/>
        <v>48</v>
      </c>
      <c r="C39" s="108">
        <f t="shared" ref="C39:H39" si="8">SUM(C40)</f>
        <v>0</v>
      </c>
      <c r="D39" s="108">
        <f t="shared" si="8"/>
        <v>0</v>
      </c>
      <c r="E39" s="108">
        <f t="shared" si="8"/>
        <v>48</v>
      </c>
      <c r="F39" s="108">
        <f t="shared" si="8"/>
        <v>0</v>
      </c>
      <c r="G39" s="108">
        <f t="shared" si="8"/>
        <v>0</v>
      </c>
      <c r="H39" s="108">
        <f t="shared" si="8"/>
        <v>0</v>
      </c>
    </row>
    <row r="40" ht="18.4" customHeight="1" spans="1:8">
      <c r="A40" s="42" t="s">
        <v>1476</v>
      </c>
      <c r="B40" s="108">
        <f t="shared" si="1"/>
        <v>48</v>
      </c>
      <c r="C40" s="110"/>
      <c r="D40" s="110"/>
      <c r="E40" s="110">
        <v>48</v>
      </c>
      <c r="F40" s="110"/>
      <c r="G40" s="110"/>
      <c r="H40" s="110"/>
    </row>
    <row r="41" ht="18.4" customHeight="1" spans="1:8">
      <c r="A41" s="112" t="s">
        <v>1477</v>
      </c>
      <c r="B41" s="108">
        <f t="shared" si="1"/>
        <v>16</v>
      </c>
      <c r="C41" s="108">
        <f t="shared" ref="C41:H41" si="9">SUM(C42:C44)</f>
        <v>0</v>
      </c>
      <c r="D41" s="108">
        <f t="shared" si="9"/>
        <v>0</v>
      </c>
      <c r="E41" s="108">
        <f t="shared" si="9"/>
        <v>16</v>
      </c>
      <c r="F41" s="108">
        <f t="shared" si="9"/>
        <v>0</v>
      </c>
      <c r="G41" s="108">
        <f t="shared" si="9"/>
        <v>0</v>
      </c>
      <c r="H41" s="108">
        <f t="shared" si="9"/>
        <v>0</v>
      </c>
    </row>
    <row r="42" ht="18.4" customHeight="1" spans="1:8">
      <c r="A42" s="42" t="s">
        <v>1478</v>
      </c>
      <c r="B42" s="108">
        <f t="shared" si="1"/>
        <v>0</v>
      </c>
      <c r="C42" s="110"/>
      <c r="D42" s="110"/>
      <c r="E42" s="110"/>
      <c r="F42" s="110"/>
      <c r="G42" s="110"/>
      <c r="H42" s="110"/>
    </row>
    <row r="43" ht="18.4" customHeight="1" spans="1:8">
      <c r="A43" s="42" t="s">
        <v>1479</v>
      </c>
      <c r="B43" s="108">
        <f t="shared" si="1"/>
        <v>0</v>
      </c>
      <c r="C43" s="110"/>
      <c r="D43" s="110"/>
      <c r="E43" s="110"/>
      <c r="F43" s="110"/>
      <c r="G43" s="110"/>
      <c r="H43" s="110"/>
    </row>
    <row r="44" ht="18.4" customHeight="1" spans="1:8">
      <c r="A44" s="42" t="s">
        <v>1480</v>
      </c>
      <c r="B44" s="108">
        <f t="shared" si="1"/>
        <v>16</v>
      </c>
      <c r="C44" s="110"/>
      <c r="D44" s="110"/>
      <c r="E44" s="110">
        <v>16</v>
      </c>
      <c r="F44" s="110"/>
      <c r="G44" s="110"/>
      <c r="H44" s="110"/>
    </row>
    <row r="45" ht="18.4" customHeight="1" spans="1:8">
      <c r="A45" s="112" t="s">
        <v>1481</v>
      </c>
      <c r="B45" s="108">
        <f t="shared" si="1"/>
        <v>0</v>
      </c>
      <c r="C45" s="108"/>
      <c r="D45" s="108"/>
      <c r="E45" s="108"/>
      <c r="F45" s="108"/>
      <c r="G45" s="108"/>
      <c r="H45" s="108"/>
    </row>
    <row r="46" ht="18.4" customHeight="1" spans="1:8">
      <c r="A46" s="112" t="s">
        <v>1482</v>
      </c>
      <c r="B46" s="108">
        <f t="shared" si="1"/>
        <v>0</v>
      </c>
      <c r="C46" s="108"/>
      <c r="D46" s="108"/>
      <c r="E46" s="108"/>
      <c r="F46" s="108"/>
      <c r="G46" s="108"/>
      <c r="H46" s="108"/>
    </row>
    <row r="47" ht="18.4" customHeight="1" spans="1:8">
      <c r="A47" s="109"/>
      <c r="B47" s="110"/>
      <c r="C47" s="110"/>
      <c r="D47" s="110"/>
      <c r="E47" s="110"/>
      <c r="F47" s="110"/>
      <c r="G47" s="110"/>
      <c r="H47" s="110"/>
    </row>
    <row r="48" ht="18.4" customHeight="1" spans="1:8">
      <c r="A48" s="109"/>
      <c r="B48" s="110"/>
      <c r="C48" s="110"/>
      <c r="D48" s="110"/>
      <c r="E48" s="110"/>
      <c r="F48" s="110"/>
      <c r="G48" s="110"/>
      <c r="H48" s="110"/>
    </row>
    <row r="49" ht="18.4" customHeight="1" spans="1:8">
      <c r="A49" s="109"/>
      <c r="B49" s="110"/>
      <c r="C49" s="110"/>
      <c r="D49" s="110"/>
      <c r="E49" s="110"/>
      <c r="F49" s="110"/>
      <c r="G49" s="110"/>
      <c r="H49" s="110"/>
    </row>
    <row r="50" ht="18.4" customHeight="1" spans="1:8">
      <c r="A50" s="109"/>
      <c r="B50" s="110"/>
      <c r="C50" s="110"/>
      <c r="D50" s="110"/>
      <c r="E50" s="110"/>
      <c r="F50" s="110"/>
      <c r="G50" s="110"/>
      <c r="H50" s="110"/>
    </row>
    <row r="51" ht="18.4" customHeight="1" spans="1:8">
      <c r="A51" s="109"/>
      <c r="B51" s="110"/>
      <c r="C51" s="110"/>
      <c r="D51" s="110"/>
      <c r="E51" s="110"/>
      <c r="F51" s="110"/>
      <c r="G51" s="110"/>
      <c r="H51" s="110"/>
    </row>
    <row r="52" ht="18.4" customHeight="1" spans="1:8">
      <c r="A52" s="109"/>
      <c r="B52" s="110"/>
      <c r="C52" s="110"/>
      <c r="D52" s="110"/>
      <c r="E52" s="110"/>
      <c r="F52" s="110"/>
      <c r="G52" s="110"/>
      <c r="H52" s="110"/>
    </row>
    <row r="53" ht="18.4" customHeight="1" spans="1:8">
      <c r="A53" s="109"/>
      <c r="B53" s="110"/>
      <c r="C53" s="110"/>
      <c r="D53" s="110"/>
      <c r="E53" s="110"/>
      <c r="F53" s="110"/>
      <c r="G53" s="110"/>
      <c r="H53" s="110"/>
    </row>
    <row r="54" ht="18.4" customHeight="1" spans="1:8">
      <c r="A54" s="109"/>
      <c r="B54" s="110"/>
      <c r="C54" s="110"/>
      <c r="D54" s="110"/>
      <c r="E54" s="110"/>
      <c r="F54" s="110"/>
      <c r="G54" s="110"/>
      <c r="H54" s="110"/>
    </row>
    <row r="55" ht="18.4" customHeight="1" spans="1:8">
      <c r="A55" s="109"/>
      <c r="B55" s="110"/>
      <c r="C55" s="110"/>
      <c r="D55" s="110"/>
      <c r="E55" s="110"/>
      <c r="F55" s="110"/>
      <c r="G55" s="110"/>
      <c r="H55" s="110"/>
    </row>
    <row r="56" ht="18.4" customHeight="1" spans="1:8">
      <c r="A56" s="113" t="s">
        <v>1158</v>
      </c>
      <c r="B56" s="108">
        <f>SUM(C56:H56)</f>
        <v>96</v>
      </c>
      <c r="C56" s="108">
        <f t="shared" ref="C56:H56" si="10">SUM(C46,C45,C41,C39,C33,C26,C21,C14,C11,C8,C6)</f>
        <v>32</v>
      </c>
      <c r="D56" s="108">
        <f t="shared" si="10"/>
        <v>0</v>
      </c>
      <c r="E56" s="108">
        <f t="shared" si="10"/>
        <v>64</v>
      </c>
      <c r="F56" s="108">
        <f t="shared" si="10"/>
        <v>0</v>
      </c>
      <c r="G56" s="108">
        <f t="shared" si="10"/>
        <v>0</v>
      </c>
      <c r="H56" s="108">
        <f t="shared" si="10"/>
        <v>0</v>
      </c>
    </row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46875" right="0.46875" top="0.588888888888889" bottom="0.46875" header="0.309027777777778" footer="0.309027777777778"/>
  <pageSetup paperSize="9" scale="8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P19"/>
  <sheetViews>
    <sheetView view="pageBreakPreview" zoomScaleNormal="85" zoomScaleSheetLayoutView="100" topLeftCell="B1" workbookViewId="0">
      <selection activeCell="K18" sqref="K18:P18"/>
    </sheetView>
  </sheetViews>
  <sheetFormatPr defaultColWidth="9" defaultRowHeight="14.25"/>
  <cols>
    <col min="2" max="2" width="9" style="62"/>
    <col min="3" max="8" width="7.625" customWidth="1"/>
    <col min="10" max="10" width="9" style="62"/>
    <col min="11" max="16" width="7.625" customWidth="1"/>
  </cols>
  <sheetData>
    <row r="1" s="32" customFormat="1" ht="24.95" customHeight="1" spans="1:16">
      <c r="A1" s="63" t="s">
        <v>1631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="32" customFormat="1" ht="24.95" customHeight="1" spans="2:16">
      <c r="B2" s="79"/>
      <c r="J2" s="79"/>
      <c r="P2" s="92" t="s">
        <v>1632</v>
      </c>
    </row>
    <row r="3" s="32" customFormat="1" ht="24" customHeight="1" spans="1:16">
      <c r="A3" s="80" t="s">
        <v>1633</v>
      </c>
      <c r="B3" s="31"/>
      <c r="C3" s="80"/>
      <c r="D3" s="80"/>
      <c r="E3" s="80"/>
      <c r="F3" s="80"/>
      <c r="G3" s="80"/>
      <c r="J3" s="31"/>
      <c r="P3" s="92" t="s">
        <v>1634</v>
      </c>
    </row>
    <row r="4" ht="27" customHeight="1" spans="1:16">
      <c r="A4" s="81" t="s">
        <v>1635</v>
      </c>
      <c r="B4" s="82"/>
      <c r="C4" s="82"/>
      <c r="D4" s="82"/>
      <c r="E4" s="82"/>
      <c r="F4" s="82"/>
      <c r="G4" s="82"/>
      <c r="H4" s="83"/>
      <c r="I4" s="81" t="s">
        <v>1636</v>
      </c>
      <c r="J4" s="82"/>
      <c r="K4" s="82"/>
      <c r="L4" s="82"/>
      <c r="M4" s="82"/>
      <c r="N4" s="82"/>
      <c r="O4" s="82"/>
      <c r="P4" s="83"/>
    </row>
    <row r="5" ht="27" customHeight="1" spans="1:16">
      <c r="A5" s="64" t="s">
        <v>1637</v>
      </c>
      <c r="B5" s="64" t="s">
        <v>1638</v>
      </c>
      <c r="C5" s="84" t="s">
        <v>1639</v>
      </c>
      <c r="D5" s="85"/>
      <c r="E5" s="86"/>
      <c r="F5" s="84" t="s">
        <v>1640</v>
      </c>
      <c r="G5" s="85"/>
      <c r="H5" s="86"/>
      <c r="I5" s="64" t="s">
        <v>1637</v>
      </c>
      <c r="J5" s="64" t="s">
        <v>1638</v>
      </c>
      <c r="K5" s="84" t="s">
        <v>1639</v>
      </c>
      <c r="L5" s="85"/>
      <c r="M5" s="86"/>
      <c r="N5" s="84" t="s">
        <v>1640</v>
      </c>
      <c r="O5" s="85"/>
      <c r="P5" s="86"/>
    </row>
    <row r="6" ht="36.75" customHeight="1" spans="1:16">
      <c r="A6" s="65"/>
      <c r="B6" s="65"/>
      <c r="C6" s="53" t="s">
        <v>1161</v>
      </c>
      <c r="D6" s="53" t="s">
        <v>1641</v>
      </c>
      <c r="E6" s="87" t="s">
        <v>1642</v>
      </c>
      <c r="F6" s="53" t="s">
        <v>1161</v>
      </c>
      <c r="G6" s="53" t="s">
        <v>1641</v>
      </c>
      <c r="H6" s="87" t="s">
        <v>1642</v>
      </c>
      <c r="I6" s="65"/>
      <c r="J6" s="65"/>
      <c r="K6" s="53" t="s">
        <v>1161</v>
      </c>
      <c r="L6" s="53" t="s">
        <v>1641</v>
      </c>
      <c r="M6" s="87" t="s">
        <v>1642</v>
      </c>
      <c r="N6" s="53" t="s">
        <v>1161</v>
      </c>
      <c r="O6" s="53" t="s">
        <v>1641</v>
      </c>
      <c r="P6" s="87" t="s">
        <v>1642</v>
      </c>
    </row>
    <row r="7" ht="27" customHeight="1" spans="1:16">
      <c r="A7" s="65" t="s">
        <v>1643</v>
      </c>
      <c r="B7" s="65"/>
      <c r="C7" s="53">
        <v>1</v>
      </c>
      <c r="D7" s="53">
        <v>2</v>
      </c>
      <c r="E7" s="53">
        <v>3</v>
      </c>
      <c r="F7" s="53">
        <v>4</v>
      </c>
      <c r="G7" s="53">
        <v>5</v>
      </c>
      <c r="H7" s="53">
        <v>6</v>
      </c>
      <c r="I7" s="65" t="s">
        <v>1643</v>
      </c>
      <c r="J7" s="65"/>
      <c r="K7" s="53">
        <v>7</v>
      </c>
      <c r="L7" s="53">
        <v>8</v>
      </c>
      <c r="M7" s="53">
        <v>9</v>
      </c>
      <c r="N7" s="53">
        <v>10</v>
      </c>
      <c r="O7" s="53">
        <v>11</v>
      </c>
      <c r="P7" s="53">
        <v>12</v>
      </c>
    </row>
    <row r="8" ht="27" customHeight="1" spans="1:16">
      <c r="A8" s="68" t="s">
        <v>1644</v>
      </c>
      <c r="B8" s="53">
        <v>1</v>
      </c>
      <c r="C8" s="69">
        <f t="shared" ref="C8:C13" si="0">SUM(D8:E8)</f>
        <v>0</v>
      </c>
      <c r="D8" s="68"/>
      <c r="E8" s="68"/>
      <c r="F8" s="69">
        <f t="shared" ref="F8:F13" si="1">SUM(G8:H8)</f>
        <v>0</v>
      </c>
      <c r="G8" s="68"/>
      <c r="H8" s="68"/>
      <c r="I8" s="93" t="s">
        <v>1645</v>
      </c>
      <c r="J8" s="53">
        <v>12</v>
      </c>
      <c r="K8" s="69">
        <f>SUM(L8:M8)</f>
        <v>0</v>
      </c>
      <c r="L8" s="68"/>
      <c r="M8" s="68"/>
      <c r="N8" s="69">
        <f>SUM(O8:P8)</f>
        <v>0</v>
      </c>
      <c r="O8" s="68"/>
      <c r="P8" s="68"/>
    </row>
    <row r="9" ht="27" customHeight="1" spans="1:16">
      <c r="A9" s="68" t="s">
        <v>1646</v>
      </c>
      <c r="B9" s="53">
        <v>2</v>
      </c>
      <c r="C9" s="69">
        <f t="shared" si="0"/>
        <v>0</v>
      </c>
      <c r="D9" s="68"/>
      <c r="E9" s="68"/>
      <c r="F9" s="69">
        <f t="shared" si="1"/>
        <v>0</v>
      </c>
      <c r="G9" s="68"/>
      <c r="H9" s="68"/>
      <c r="I9" s="68" t="s">
        <v>1647</v>
      </c>
      <c r="J9" s="53">
        <v>13</v>
      </c>
      <c r="K9" s="69">
        <f t="shared" ref="K9:K14" si="2">SUM(L9:M9)</f>
        <v>0</v>
      </c>
      <c r="L9" s="68"/>
      <c r="M9" s="68"/>
      <c r="N9" s="69">
        <f t="shared" ref="N9:N14" si="3">SUM(O9:P9)</f>
        <v>0</v>
      </c>
      <c r="O9" s="68"/>
      <c r="P9" s="68"/>
    </row>
    <row r="10" ht="27" customHeight="1" spans="1:16">
      <c r="A10" s="68" t="s">
        <v>1648</v>
      </c>
      <c r="B10" s="53">
        <v>3</v>
      </c>
      <c r="C10" s="69">
        <f t="shared" si="0"/>
        <v>0</v>
      </c>
      <c r="D10" s="68"/>
      <c r="E10" s="68"/>
      <c r="F10" s="69">
        <f t="shared" si="1"/>
        <v>0</v>
      </c>
      <c r="G10" s="68"/>
      <c r="H10" s="68"/>
      <c r="I10" s="68" t="s">
        <v>1649</v>
      </c>
      <c r="J10" s="53">
        <v>14</v>
      </c>
      <c r="K10" s="69">
        <f t="shared" si="2"/>
        <v>0</v>
      </c>
      <c r="L10" s="68"/>
      <c r="M10" s="68"/>
      <c r="N10" s="69">
        <f t="shared" si="3"/>
        <v>0</v>
      </c>
      <c r="O10" s="68"/>
      <c r="P10" s="68"/>
    </row>
    <row r="11" ht="27" customHeight="1" spans="1:16">
      <c r="A11" s="68" t="s">
        <v>1650</v>
      </c>
      <c r="B11" s="53">
        <v>4</v>
      </c>
      <c r="C11" s="69">
        <f t="shared" si="0"/>
        <v>0</v>
      </c>
      <c r="D11" s="68"/>
      <c r="E11" s="68"/>
      <c r="F11" s="69">
        <f t="shared" si="1"/>
        <v>0</v>
      </c>
      <c r="G11" s="68"/>
      <c r="H11" s="68"/>
      <c r="I11" s="68" t="s">
        <v>1651</v>
      </c>
      <c r="J11" s="53">
        <v>15</v>
      </c>
      <c r="K11" s="69">
        <f t="shared" si="2"/>
        <v>0</v>
      </c>
      <c r="L11" s="68"/>
      <c r="M11" s="68"/>
      <c r="N11" s="69">
        <f t="shared" si="3"/>
        <v>0</v>
      </c>
      <c r="O11" s="68"/>
      <c r="P11" s="68"/>
    </row>
    <row r="12" ht="27" customHeight="1" spans="1:16">
      <c r="A12" s="67" t="s">
        <v>1652</v>
      </c>
      <c r="B12" s="53">
        <v>5</v>
      </c>
      <c r="C12" s="69">
        <f t="shared" si="0"/>
        <v>0</v>
      </c>
      <c r="D12" s="53"/>
      <c r="E12" s="53"/>
      <c r="F12" s="69">
        <f t="shared" si="1"/>
        <v>0</v>
      </c>
      <c r="G12" s="53"/>
      <c r="H12" s="68"/>
      <c r="I12" s="68" t="s">
        <v>1653</v>
      </c>
      <c r="J12" s="53">
        <v>16</v>
      </c>
      <c r="K12" s="69">
        <f t="shared" si="2"/>
        <v>0</v>
      </c>
      <c r="L12" s="68"/>
      <c r="M12" s="68"/>
      <c r="N12" s="69">
        <f t="shared" si="3"/>
        <v>0</v>
      </c>
      <c r="O12" s="68"/>
      <c r="P12" s="68"/>
    </row>
    <row r="13" ht="27" customHeight="1" spans="1:16">
      <c r="A13" s="67" t="s">
        <v>1654</v>
      </c>
      <c r="B13" s="53">
        <v>6</v>
      </c>
      <c r="C13" s="69">
        <f t="shared" si="0"/>
        <v>0</v>
      </c>
      <c r="D13" s="53"/>
      <c r="E13" s="53"/>
      <c r="F13" s="69">
        <f t="shared" si="1"/>
        <v>0</v>
      </c>
      <c r="G13" s="53"/>
      <c r="H13" s="68"/>
      <c r="I13" s="67" t="s">
        <v>1655</v>
      </c>
      <c r="J13" s="53">
        <v>17</v>
      </c>
      <c r="K13" s="69">
        <f t="shared" si="2"/>
        <v>0</v>
      </c>
      <c r="L13" s="53"/>
      <c r="M13" s="53" t="s">
        <v>1656</v>
      </c>
      <c r="N13" s="69">
        <f t="shared" si="3"/>
        <v>0</v>
      </c>
      <c r="O13" s="53"/>
      <c r="P13" s="53" t="s">
        <v>1656</v>
      </c>
    </row>
    <row r="14" ht="27" customHeight="1" spans="1:16">
      <c r="A14" s="88"/>
      <c r="B14" s="53">
        <v>7</v>
      </c>
      <c r="C14" s="88"/>
      <c r="D14" s="88"/>
      <c r="E14" s="88"/>
      <c r="F14" s="88"/>
      <c r="G14" s="88"/>
      <c r="H14" s="88"/>
      <c r="I14" s="68" t="s">
        <v>1657</v>
      </c>
      <c r="J14" s="53">
        <v>18</v>
      </c>
      <c r="K14" s="69">
        <f t="shared" si="2"/>
        <v>0</v>
      </c>
      <c r="L14" s="68"/>
      <c r="M14" s="68"/>
      <c r="N14" s="69">
        <f t="shared" si="3"/>
        <v>0</v>
      </c>
      <c r="O14" s="68"/>
      <c r="P14" s="68"/>
    </row>
    <row r="15" ht="27" customHeight="1" spans="1:16">
      <c r="A15" s="53"/>
      <c r="B15" s="53">
        <v>8</v>
      </c>
      <c r="C15" s="53"/>
      <c r="D15" s="53"/>
      <c r="E15" s="53"/>
      <c r="F15" s="53"/>
      <c r="G15" s="53"/>
      <c r="H15" s="68"/>
      <c r="I15" s="68"/>
      <c r="J15" s="53">
        <v>19</v>
      </c>
      <c r="K15" s="68"/>
      <c r="L15" s="68"/>
      <c r="M15" s="68"/>
      <c r="N15" s="68"/>
      <c r="O15" s="68"/>
      <c r="P15" s="68"/>
    </row>
    <row r="16" ht="27" customHeight="1" spans="1:16">
      <c r="A16" s="53" t="s">
        <v>1658</v>
      </c>
      <c r="B16" s="53">
        <v>9</v>
      </c>
      <c r="C16" s="89">
        <f t="shared" ref="C16:H16" si="4">SUM(C8:C13)</f>
        <v>0</v>
      </c>
      <c r="D16" s="89">
        <f t="shared" si="4"/>
        <v>0</v>
      </c>
      <c r="E16" s="89">
        <f t="shared" si="4"/>
        <v>0</v>
      </c>
      <c r="F16" s="89">
        <f t="shared" si="4"/>
        <v>0</v>
      </c>
      <c r="G16" s="89">
        <f t="shared" si="4"/>
        <v>0</v>
      </c>
      <c r="H16" s="89">
        <f t="shared" si="4"/>
        <v>0</v>
      </c>
      <c r="I16" s="53" t="s">
        <v>1659</v>
      </c>
      <c r="J16" s="53">
        <v>20</v>
      </c>
      <c r="K16" s="89">
        <f t="shared" ref="K16:P16" si="5">SUM(K8:K14)</f>
        <v>0</v>
      </c>
      <c r="L16" s="89">
        <f t="shared" si="5"/>
        <v>0</v>
      </c>
      <c r="M16" s="89">
        <f t="shared" si="5"/>
        <v>0</v>
      </c>
      <c r="N16" s="89">
        <f t="shared" si="5"/>
        <v>0</v>
      </c>
      <c r="O16" s="89">
        <f t="shared" si="5"/>
        <v>0</v>
      </c>
      <c r="P16" s="89">
        <f t="shared" si="5"/>
        <v>0</v>
      </c>
    </row>
    <row r="17" ht="27" customHeight="1" spans="1:16">
      <c r="A17" s="67" t="s">
        <v>1660</v>
      </c>
      <c r="B17" s="53">
        <v>10</v>
      </c>
      <c r="C17" s="68"/>
      <c r="D17" s="68"/>
      <c r="E17" s="68"/>
      <c r="F17" s="68"/>
      <c r="G17" s="68"/>
      <c r="H17" s="68"/>
      <c r="I17" s="68" t="s">
        <v>1661</v>
      </c>
      <c r="J17" s="53">
        <v>21</v>
      </c>
      <c r="K17" s="68"/>
      <c r="L17" s="68"/>
      <c r="M17" s="68"/>
      <c r="N17" s="53"/>
      <c r="O17" s="53"/>
      <c r="P17" s="53"/>
    </row>
    <row r="18" ht="27" customHeight="1" spans="1:16">
      <c r="A18" s="53" t="s">
        <v>1662</v>
      </c>
      <c r="B18" s="53">
        <v>11</v>
      </c>
      <c r="C18" s="89">
        <f t="shared" ref="C18:H18" si="6">SUM(C16:C17)</f>
        <v>0</v>
      </c>
      <c r="D18" s="89">
        <f t="shared" si="6"/>
        <v>0</v>
      </c>
      <c r="E18" s="89">
        <f t="shared" si="6"/>
        <v>0</v>
      </c>
      <c r="F18" s="89">
        <f t="shared" si="6"/>
        <v>0</v>
      </c>
      <c r="G18" s="89">
        <f t="shared" si="6"/>
        <v>0</v>
      </c>
      <c r="H18" s="89">
        <f t="shared" si="6"/>
        <v>0</v>
      </c>
      <c r="I18" s="53" t="s">
        <v>1663</v>
      </c>
      <c r="J18" s="53">
        <v>22</v>
      </c>
      <c r="K18" s="89">
        <f t="shared" ref="K18:P18" si="7">SUM(K16:K17)</f>
        <v>0</v>
      </c>
      <c r="L18" s="89">
        <f t="shared" si="7"/>
        <v>0</v>
      </c>
      <c r="M18" s="89">
        <f t="shared" si="7"/>
        <v>0</v>
      </c>
      <c r="N18" s="89">
        <f t="shared" si="7"/>
        <v>0</v>
      </c>
      <c r="O18" s="89">
        <f t="shared" si="7"/>
        <v>0</v>
      </c>
      <c r="P18" s="89">
        <f t="shared" si="7"/>
        <v>0</v>
      </c>
    </row>
    <row r="19" spans="1:16">
      <c r="A19" s="90" t="s">
        <v>1664</v>
      </c>
      <c r="B19" s="91"/>
      <c r="C19" s="90"/>
      <c r="D19" s="90"/>
      <c r="E19" s="90"/>
      <c r="F19" s="32"/>
      <c r="G19" s="32"/>
      <c r="H19" s="32"/>
      <c r="I19" s="32"/>
      <c r="J19" s="91"/>
      <c r="K19" s="32"/>
      <c r="L19" s="32"/>
      <c r="M19" s="32"/>
      <c r="N19" s="32"/>
      <c r="O19" s="32"/>
      <c r="P19" s="32"/>
    </row>
  </sheetData>
  <mergeCells count="11">
    <mergeCell ref="A1:P1"/>
    <mergeCell ref="A4:H4"/>
    <mergeCell ref="I4:P4"/>
    <mergeCell ref="C5:E5"/>
    <mergeCell ref="F5:H5"/>
    <mergeCell ref="K5:M5"/>
    <mergeCell ref="N5:P5"/>
    <mergeCell ref="A5:A6"/>
    <mergeCell ref="B5:B6"/>
    <mergeCell ref="I5:I6"/>
    <mergeCell ref="J5:J6"/>
  </mergeCells>
  <printOptions horizontalCentered="1" verticalCentered="1"/>
  <pageMargins left="0.55" right="0.354166666666667" top="0.786805555555556" bottom="0.786805555555556" header="0.511805555555556" footer="0.511805555555556"/>
  <pageSetup paperSize="9"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J28"/>
  <sheetViews>
    <sheetView view="pageBreakPreview" zoomScaleNormal="100" zoomScaleSheetLayoutView="100" workbookViewId="0">
      <selection activeCell="K9" sqref="K9"/>
    </sheetView>
  </sheetViews>
  <sheetFormatPr defaultColWidth="9" defaultRowHeight="14.25"/>
  <cols>
    <col min="1" max="1" width="10.125" customWidth="1"/>
    <col min="2" max="2" width="42" customWidth="1"/>
    <col min="3" max="3" width="9" style="62"/>
    <col min="4" max="10" width="10.625" customWidth="1"/>
  </cols>
  <sheetData>
    <row r="1" ht="36.75" customHeight="1" spans="1:10">
      <c r="A1" s="63" t="s">
        <v>1665</v>
      </c>
      <c r="B1" s="63"/>
      <c r="C1" s="63"/>
      <c r="D1" s="63"/>
      <c r="E1" s="63"/>
      <c r="F1" s="63"/>
      <c r="G1" s="63"/>
      <c r="H1" s="63"/>
      <c r="I1" s="63"/>
      <c r="J1" s="63"/>
    </row>
    <row r="2" ht="15.75" customHeight="1" spans="10:10">
      <c r="J2" s="59" t="s">
        <v>1666</v>
      </c>
    </row>
    <row r="3" ht="13.5" customHeight="1" spans="1:10">
      <c r="A3" s="61" t="s">
        <v>1633</v>
      </c>
      <c r="J3" s="59" t="s">
        <v>1634</v>
      </c>
    </row>
    <row r="4" s="61" customFormat="1" ht="17.45" customHeight="1" spans="1:10">
      <c r="A4" s="64" t="s">
        <v>1667</v>
      </c>
      <c r="B4" s="64" t="s">
        <v>1668</v>
      </c>
      <c r="C4" s="53" t="s">
        <v>1638</v>
      </c>
      <c r="D4" s="53" t="s">
        <v>1639</v>
      </c>
      <c r="E4" s="53"/>
      <c r="F4" s="53"/>
      <c r="G4" s="53" t="s">
        <v>1669</v>
      </c>
      <c r="H4" s="53"/>
      <c r="I4" s="53"/>
      <c r="J4" s="76" t="s">
        <v>1670</v>
      </c>
    </row>
    <row r="5" s="61" customFormat="1" ht="21.75" customHeight="1" spans="1:10">
      <c r="A5" s="65"/>
      <c r="B5" s="65"/>
      <c r="C5" s="53"/>
      <c r="D5" s="53" t="s">
        <v>1192</v>
      </c>
      <c r="E5" s="53" t="s">
        <v>1641</v>
      </c>
      <c r="F5" s="53" t="s">
        <v>1642</v>
      </c>
      <c r="G5" s="53" t="s">
        <v>1192</v>
      </c>
      <c r="H5" s="53" t="s">
        <v>1641</v>
      </c>
      <c r="I5" s="53" t="s">
        <v>1642</v>
      </c>
      <c r="J5" s="77"/>
    </row>
    <row r="6" s="61" customFormat="1" ht="21.75" customHeight="1" spans="1:10">
      <c r="A6" s="66"/>
      <c r="B6" s="65" t="s">
        <v>1643</v>
      </c>
      <c r="C6" s="53"/>
      <c r="D6" s="53">
        <v>1</v>
      </c>
      <c r="E6" s="53">
        <v>2</v>
      </c>
      <c r="F6" s="53">
        <v>3</v>
      </c>
      <c r="G6" s="53">
        <v>4</v>
      </c>
      <c r="H6" s="53">
        <v>5</v>
      </c>
      <c r="I6" s="53">
        <v>6</v>
      </c>
      <c r="J6" s="53">
        <v>7</v>
      </c>
    </row>
    <row r="7" s="61" customFormat="1" ht="17.45" customHeight="1" spans="1:10">
      <c r="A7" s="67">
        <v>1030601</v>
      </c>
      <c r="B7" s="68" t="s">
        <v>1644</v>
      </c>
      <c r="C7" s="53">
        <v>1</v>
      </c>
      <c r="D7" s="69">
        <f t="shared" ref="D7:I7" si="0">SUM(D8:D11)</f>
        <v>0</v>
      </c>
      <c r="E7" s="69">
        <f t="shared" si="0"/>
        <v>0</v>
      </c>
      <c r="F7" s="69">
        <f t="shared" si="0"/>
        <v>0</v>
      </c>
      <c r="G7" s="69">
        <f t="shared" si="0"/>
        <v>0</v>
      </c>
      <c r="H7" s="69">
        <f t="shared" si="0"/>
        <v>0</v>
      </c>
      <c r="I7" s="69">
        <f t="shared" si="0"/>
        <v>0</v>
      </c>
      <c r="J7" s="78" t="e">
        <f>TEXT(G7/D7,"0.00%")</f>
        <v>#DIV/0!</v>
      </c>
    </row>
    <row r="8" s="61" customFormat="1" ht="17.45" customHeight="1" spans="1:10">
      <c r="A8" s="67">
        <v>103060103</v>
      </c>
      <c r="B8" s="68" t="s">
        <v>1671</v>
      </c>
      <c r="C8" s="53">
        <v>2</v>
      </c>
      <c r="D8" s="69">
        <f>SUM(E8:F8)</f>
        <v>0</v>
      </c>
      <c r="E8" s="68"/>
      <c r="F8" s="68"/>
      <c r="G8" s="69">
        <f>SUM(H8:I8)</f>
        <v>0</v>
      </c>
      <c r="H8" s="68"/>
      <c r="I8" s="68"/>
      <c r="J8" s="78" t="e">
        <f t="shared" ref="J8:J27" si="1">TEXT(G8/D8,"0.00%")</f>
        <v>#DIV/0!</v>
      </c>
    </row>
    <row r="9" s="61" customFormat="1" ht="17.45" customHeight="1" spans="1:10">
      <c r="A9" s="67">
        <v>103060104</v>
      </c>
      <c r="B9" s="68" t="s">
        <v>1672</v>
      </c>
      <c r="C9" s="53">
        <v>3</v>
      </c>
      <c r="D9" s="69">
        <f t="shared" ref="D9:D26" si="2">SUM(E9:F9)</f>
        <v>0</v>
      </c>
      <c r="E9" s="68"/>
      <c r="F9" s="68"/>
      <c r="G9" s="69">
        <f t="shared" ref="G9:G26" si="3">SUM(H9:I9)</f>
        <v>0</v>
      </c>
      <c r="H9" s="68"/>
      <c r="I9" s="68"/>
      <c r="J9" s="78" t="e">
        <f t="shared" si="1"/>
        <v>#DIV/0!</v>
      </c>
    </row>
    <row r="10" s="61" customFormat="1" ht="17.45" customHeight="1" spans="1:10">
      <c r="A10" s="67"/>
      <c r="B10" s="70" t="s">
        <v>1673</v>
      </c>
      <c r="C10" s="53">
        <v>4</v>
      </c>
      <c r="D10" s="69">
        <f t="shared" si="2"/>
        <v>0</v>
      </c>
      <c r="E10" s="68"/>
      <c r="F10" s="68"/>
      <c r="G10" s="69">
        <f t="shared" si="3"/>
        <v>0</v>
      </c>
      <c r="H10" s="68"/>
      <c r="I10" s="68"/>
      <c r="J10" s="78" t="e">
        <f t="shared" si="1"/>
        <v>#DIV/0!</v>
      </c>
    </row>
    <row r="11" s="61" customFormat="1" ht="17.45" customHeight="1" spans="1:10">
      <c r="A11" s="67">
        <v>103060198</v>
      </c>
      <c r="B11" s="68" t="s">
        <v>1674</v>
      </c>
      <c r="C11" s="53">
        <v>5</v>
      </c>
      <c r="D11" s="69">
        <f t="shared" si="2"/>
        <v>0</v>
      </c>
      <c r="E11" s="68"/>
      <c r="F11" s="68"/>
      <c r="G11" s="69">
        <f t="shared" si="3"/>
        <v>0</v>
      </c>
      <c r="H11" s="70"/>
      <c r="I11" s="68"/>
      <c r="J11" s="78" t="e">
        <f t="shared" si="1"/>
        <v>#DIV/0!</v>
      </c>
    </row>
    <row r="12" s="61" customFormat="1" ht="17.45" customHeight="1" spans="1:10">
      <c r="A12" s="67">
        <v>1030602</v>
      </c>
      <c r="B12" s="68" t="s">
        <v>1646</v>
      </c>
      <c r="C12" s="53">
        <v>6</v>
      </c>
      <c r="D12" s="69">
        <f t="shared" ref="D12:I12" si="4">SUM(D13:D15)</f>
        <v>0</v>
      </c>
      <c r="E12" s="69">
        <f t="shared" si="4"/>
        <v>0</v>
      </c>
      <c r="F12" s="69">
        <f t="shared" si="4"/>
        <v>0</v>
      </c>
      <c r="G12" s="69">
        <f t="shared" si="4"/>
        <v>0</v>
      </c>
      <c r="H12" s="69">
        <f t="shared" si="4"/>
        <v>0</v>
      </c>
      <c r="I12" s="69">
        <f t="shared" si="4"/>
        <v>0</v>
      </c>
      <c r="J12" s="78" t="e">
        <f t="shared" si="1"/>
        <v>#DIV/0!</v>
      </c>
    </row>
    <row r="13" s="61" customFormat="1" ht="17.45" customHeight="1" spans="1:10">
      <c r="A13" s="67">
        <v>103060202</v>
      </c>
      <c r="B13" s="71" t="s">
        <v>1675</v>
      </c>
      <c r="C13" s="53">
        <v>7</v>
      </c>
      <c r="D13" s="69">
        <f t="shared" si="2"/>
        <v>0</v>
      </c>
      <c r="E13" s="68"/>
      <c r="F13" s="68"/>
      <c r="G13" s="69">
        <f t="shared" si="3"/>
        <v>0</v>
      </c>
      <c r="H13" s="68"/>
      <c r="I13" s="68"/>
      <c r="J13" s="78" t="e">
        <f t="shared" si="1"/>
        <v>#DIV/0!</v>
      </c>
    </row>
    <row r="14" s="61" customFormat="1" ht="17.45" customHeight="1" spans="1:10">
      <c r="A14" s="67">
        <v>103060203</v>
      </c>
      <c r="B14" s="71" t="s">
        <v>1676</v>
      </c>
      <c r="C14" s="53">
        <v>8</v>
      </c>
      <c r="D14" s="69">
        <f t="shared" si="2"/>
        <v>0</v>
      </c>
      <c r="E14" s="68"/>
      <c r="F14" s="68"/>
      <c r="G14" s="69">
        <f t="shared" si="3"/>
        <v>0</v>
      </c>
      <c r="H14" s="71"/>
      <c r="I14" s="68"/>
      <c r="J14" s="78" t="e">
        <f t="shared" si="1"/>
        <v>#DIV/0!</v>
      </c>
    </row>
    <row r="15" s="61" customFormat="1" ht="17.45" customHeight="1" spans="1:10">
      <c r="A15" s="67">
        <v>103060298</v>
      </c>
      <c r="B15" s="71" t="s">
        <v>1677</v>
      </c>
      <c r="C15" s="53">
        <v>9</v>
      </c>
      <c r="D15" s="69">
        <f t="shared" si="2"/>
        <v>0</v>
      </c>
      <c r="E15" s="68"/>
      <c r="F15" s="68"/>
      <c r="G15" s="69">
        <f t="shared" si="3"/>
        <v>0</v>
      </c>
      <c r="H15" s="71"/>
      <c r="I15" s="68"/>
      <c r="J15" s="78" t="e">
        <f t="shared" si="1"/>
        <v>#DIV/0!</v>
      </c>
    </row>
    <row r="16" s="61" customFormat="1" ht="17.45" customHeight="1" spans="1:10">
      <c r="A16" s="67">
        <v>1030603</v>
      </c>
      <c r="B16" s="68" t="s">
        <v>1648</v>
      </c>
      <c r="C16" s="53">
        <v>10</v>
      </c>
      <c r="D16" s="69">
        <f t="shared" ref="D16:I16" si="5">SUM(D17:D19)</f>
        <v>0</v>
      </c>
      <c r="E16" s="69">
        <f t="shared" si="5"/>
        <v>0</v>
      </c>
      <c r="F16" s="69">
        <f t="shared" si="5"/>
        <v>0</v>
      </c>
      <c r="G16" s="69">
        <f t="shared" si="5"/>
        <v>0</v>
      </c>
      <c r="H16" s="69">
        <f t="shared" si="5"/>
        <v>0</v>
      </c>
      <c r="I16" s="69">
        <f t="shared" si="5"/>
        <v>0</v>
      </c>
      <c r="J16" s="78" t="e">
        <f t="shared" si="1"/>
        <v>#DIV/0!</v>
      </c>
    </row>
    <row r="17" s="61" customFormat="1" ht="17.45" customHeight="1" spans="1:10">
      <c r="A17" s="67">
        <v>103060304</v>
      </c>
      <c r="B17" s="71" t="s">
        <v>1678</v>
      </c>
      <c r="C17" s="53">
        <v>11</v>
      </c>
      <c r="D17" s="69">
        <f t="shared" si="2"/>
        <v>0</v>
      </c>
      <c r="E17" s="68"/>
      <c r="F17" s="68"/>
      <c r="G17" s="69">
        <f t="shared" si="3"/>
        <v>0</v>
      </c>
      <c r="H17" s="68"/>
      <c r="I17" s="68"/>
      <c r="J17" s="78" t="e">
        <f t="shared" si="1"/>
        <v>#DIV/0!</v>
      </c>
    </row>
    <row r="18" s="61" customFormat="1" ht="17.45" customHeight="1" spans="1:10">
      <c r="A18" s="67">
        <v>103060305</v>
      </c>
      <c r="B18" s="71" t="s">
        <v>1679</v>
      </c>
      <c r="C18" s="53">
        <v>12</v>
      </c>
      <c r="D18" s="69">
        <f t="shared" si="2"/>
        <v>0</v>
      </c>
      <c r="E18" s="68"/>
      <c r="F18" s="68"/>
      <c r="G18" s="69">
        <f t="shared" si="3"/>
        <v>0</v>
      </c>
      <c r="H18" s="68"/>
      <c r="I18" s="68"/>
      <c r="J18" s="78" t="e">
        <f t="shared" si="1"/>
        <v>#DIV/0!</v>
      </c>
    </row>
    <row r="19" s="61" customFormat="1" ht="17.45" customHeight="1" spans="1:10">
      <c r="A19" s="67">
        <v>103060398</v>
      </c>
      <c r="B19" s="71" t="s">
        <v>1680</v>
      </c>
      <c r="C19" s="53">
        <v>13</v>
      </c>
      <c r="D19" s="69">
        <f t="shared" si="2"/>
        <v>0</v>
      </c>
      <c r="E19" s="68"/>
      <c r="F19" s="71"/>
      <c r="G19" s="69">
        <f t="shared" si="3"/>
        <v>0</v>
      </c>
      <c r="H19" s="71"/>
      <c r="I19" s="68"/>
      <c r="J19" s="78" t="e">
        <f t="shared" si="1"/>
        <v>#DIV/0!</v>
      </c>
    </row>
    <row r="20" s="61" customFormat="1" ht="17.45" customHeight="1" spans="1:10">
      <c r="A20" s="67">
        <v>1030604</v>
      </c>
      <c r="B20" s="68" t="s">
        <v>1650</v>
      </c>
      <c r="C20" s="53">
        <v>14</v>
      </c>
      <c r="D20" s="69">
        <f t="shared" ref="D20:I20" si="6">SUM(D21:D23)</f>
        <v>0</v>
      </c>
      <c r="E20" s="69">
        <f t="shared" si="6"/>
        <v>0</v>
      </c>
      <c r="F20" s="69">
        <f t="shared" si="6"/>
        <v>0</v>
      </c>
      <c r="G20" s="69">
        <f t="shared" si="6"/>
        <v>0</v>
      </c>
      <c r="H20" s="69">
        <f t="shared" si="6"/>
        <v>0</v>
      </c>
      <c r="I20" s="69">
        <f t="shared" si="6"/>
        <v>0</v>
      </c>
      <c r="J20" s="78" t="e">
        <f t="shared" si="1"/>
        <v>#DIV/0!</v>
      </c>
    </row>
    <row r="21" s="61" customFormat="1" ht="17.45" customHeight="1" spans="1:10">
      <c r="A21" s="67">
        <v>103060401</v>
      </c>
      <c r="B21" s="71" t="s">
        <v>1681</v>
      </c>
      <c r="C21" s="53">
        <v>15</v>
      </c>
      <c r="D21" s="69">
        <f t="shared" si="2"/>
        <v>0</v>
      </c>
      <c r="E21" s="68"/>
      <c r="F21" s="68"/>
      <c r="G21" s="69">
        <f t="shared" si="3"/>
        <v>0</v>
      </c>
      <c r="H21" s="68"/>
      <c r="I21" s="68"/>
      <c r="J21" s="78" t="e">
        <f t="shared" si="1"/>
        <v>#DIV/0!</v>
      </c>
    </row>
    <row r="22" s="61" customFormat="1" ht="17.45" customHeight="1" spans="1:10">
      <c r="A22" s="67">
        <v>103060402</v>
      </c>
      <c r="B22" s="71" t="s">
        <v>1682</v>
      </c>
      <c r="C22" s="53">
        <v>16</v>
      </c>
      <c r="D22" s="69">
        <f t="shared" si="2"/>
        <v>0</v>
      </c>
      <c r="E22" s="68"/>
      <c r="F22" s="71"/>
      <c r="G22" s="69">
        <f t="shared" si="3"/>
        <v>0</v>
      </c>
      <c r="H22" s="71"/>
      <c r="I22" s="68"/>
      <c r="J22" s="78" t="e">
        <f t="shared" si="1"/>
        <v>#DIV/0!</v>
      </c>
    </row>
    <row r="23" s="61" customFormat="1" ht="17.45" customHeight="1" spans="1:10">
      <c r="A23" s="67">
        <v>103060498</v>
      </c>
      <c r="B23" s="71" t="s">
        <v>1683</v>
      </c>
      <c r="C23" s="53">
        <v>17</v>
      </c>
      <c r="D23" s="69">
        <f t="shared" si="2"/>
        <v>0</v>
      </c>
      <c r="E23" s="68"/>
      <c r="F23" s="71"/>
      <c r="G23" s="69">
        <f t="shared" si="3"/>
        <v>0</v>
      </c>
      <c r="H23" s="71"/>
      <c r="I23" s="68"/>
      <c r="J23" s="78" t="e">
        <f t="shared" si="1"/>
        <v>#DIV/0!</v>
      </c>
    </row>
    <row r="24" s="61" customFormat="1" ht="17.45" customHeight="1" spans="1:10">
      <c r="A24" s="67">
        <v>11005</v>
      </c>
      <c r="B24" s="68" t="s">
        <v>1652</v>
      </c>
      <c r="C24" s="53">
        <v>18</v>
      </c>
      <c r="D24" s="69">
        <f t="shared" ref="D24:I24" si="7">SUM(D25)</f>
        <v>0</v>
      </c>
      <c r="E24" s="69">
        <f t="shared" si="7"/>
        <v>0</v>
      </c>
      <c r="F24" s="69">
        <f t="shared" si="7"/>
        <v>0</v>
      </c>
      <c r="G24" s="69">
        <f t="shared" si="7"/>
        <v>0</v>
      </c>
      <c r="H24" s="69">
        <f t="shared" si="7"/>
        <v>0</v>
      </c>
      <c r="I24" s="69">
        <f t="shared" si="7"/>
        <v>0</v>
      </c>
      <c r="J24" s="78" t="e">
        <f t="shared" si="1"/>
        <v>#DIV/0!</v>
      </c>
    </row>
    <row r="25" s="61" customFormat="1" ht="17.45" customHeight="1" spans="1:10">
      <c r="A25" s="67">
        <v>1100501</v>
      </c>
      <c r="B25" s="68" t="s">
        <v>1684</v>
      </c>
      <c r="C25" s="53">
        <v>19</v>
      </c>
      <c r="D25" s="69">
        <f t="shared" si="2"/>
        <v>0</v>
      </c>
      <c r="E25" s="53"/>
      <c r="F25" s="71"/>
      <c r="G25" s="69">
        <f t="shared" si="3"/>
        <v>0</v>
      </c>
      <c r="H25" s="53"/>
      <c r="I25" s="68"/>
      <c r="J25" s="78" t="e">
        <f t="shared" si="1"/>
        <v>#DIV/0!</v>
      </c>
    </row>
    <row r="26" s="61" customFormat="1" ht="17.45" customHeight="1" spans="1:10">
      <c r="A26" s="67">
        <v>1030698</v>
      </c>
      <c r="B26" s="68" t="s">
        <v>1654</v>
      </c>
      <c r="C26" s="53">
        <v>20</v>
      </c>
      <c r="D26" s="69">
        <f t="shared" si="2"/>
        <v>0</v>
      </c>
      <c r="E26" s="69"/>
      <c r="F26" s="72"/>
      <c r="G26" s="69">
        <f t="shared" si="3"/>
        <v>0</v>
      </c>
      <c r="H26" s="72"/>
      <c r="I26" s="69"/>
      <c r="J26" s="78" t="e">
        <f t="shared" si="1"/>
        <v>#DIV/0!</v>
      </c>
    </row>
    <row r="27" s="61" customFormat="1" ht="17.45" customHeight="1" spans="1:10">
      <c r="A27" s="67"/>
      <c r="B27" s="73" t="s">
        <v>1685</v>
      </c>
      <c r="C27" s="53">
        <v>21</v>
      </c>
      <c r="D27" s="74">
        <f t="shared" ref="D27:I27" si="8">SUM(D26,D24,D20,D16,D12,D7)</f>
        <v>0</v>
      </c>
      <c r="E27" s="74">
        <f t="shared" si="8"/>
        <v>0</v>
      </c>
      <c r="F27" s="74">
        <f t="shared" si="8"/>
        <v>0</v>
      </c>
      <c r="G27" s="74">
        <f t="shared" si="8"/>
        <v>0</v>
      </c>
      <c r="H27" s="74">
        <f t="shared" si="8"/>
        <v>0</v>
      </c>
      <c r="I27" s="74">
        <f t="shared" si="8"/>
        <v>0</v>
      </c>
      <c r="J27" s="78" t="e">
        <f t="shared" si="1"/>
        <v>#DIV/0!</v>
      </c>
    </row>
    <row r="28" ht="20.1" customHeight="1" spans="1:1">
      <c r="A28" s="75" t="s">
        <v>1686</v>
      </c>
    </row>
  </sheetData>
  <mergeCells count="7">
    <mergeCell ref="A1:J1"/>
    <mergeCell ref="D4:F4"/>
    <mergeCell ref="G4:I4"/>
    <mergeCell ref="A4:A5"/>
    <mergeCell ref="B4:B5"/>
    <mergeCell ref="C4:C5"/>
    <mergeCell ref="J4:J5"/>
  </mergeCells>
  <printOptions horizontalCentered="1"/>
  <pageMargins left="0.393055555555556" right="0.393055555555556" top="0.393055555555556" bottom="0.393055555555556" header="0.511805555555556" footer="0.511805555555556"/>
  <pageSetup paperSize="9" scale="96" fitToHeight="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V35"/>
  <sheetViews>
    <sheetView view="pageBreakPreview" zoomScale="85" zoomScaleNormal="85" zoomScaleSheetLayoutView="85" topLeftCell="A12" workbookViewId="0">
      <selection activeCell="K22" sqref="K22"/>
    </sheetView>
  </sheetViews>
  <sheetFormatPr defaultColWidth="9" defaultRowHeight="14.25"/>
  <cols>
    <col min="1" max="1" width="10.75" customWidth="1"/>
    <col min="2" max="2" width="36.625" customWidth="1"/>
    <col min="3" max="3" width="5.25" style="28" customWidth="1"/>
    <col min="5" max="12" width="6.625" customWidth="1"/>
    <col min="14" max="21" width="6.625" customWidth="1"/>
    <col min="22" max="22" width="7.125" customWidth="1"/>
  </cols>
  <sheetData>
    <row r="1" ht="20.1" customHeight="1" spans="1:22">
      <c r="A1" s="29" t="s">
        <v>1687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ht="20.1" customHeight="1" spans="22:22">
      <c r="V2" s="59" t="s">
        <v>1688</v>
      </c>
    </row>
    <row r="3" ht="20.1" customHeight="1" spans="1:22">
      <c r="A3" s="30" t="s">
        <v>1633</v>
      </c>
      <c r="B3" s="30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60" t="s">
        <v>1634</v>
      </c>
    </row>
    <row r="4" s="27" customFormat="1" ht="20.1" customHeight="1" spans="1:22">
      <c r="A4" s="33" t="s">
        <v>1667</v>
      </c>
      <c r="B4" s="34" t="s">
        <v>1668</v>
      </c>
      <c r="C4" s="34" t="s">
        <v>1638</v>
      </c>
      <c r="D4" s="35" t="s">
        <v>1639</v>
      </c>
      <c r="E4" s="35"/>
      <c r="F4" s="35"/>
      <c r="G4" s="35"/>
      <c r="H4" s="35"/>
      <c r="I4" s="35"/>
      <c r="J4" s="35"/>
      <c r="K4" s="35"/>
      <c r="L4" s="35"/>
      <c r="M4" s="35" t="s">
        <v>1669</v>
      </c>
      <c r="N4" s="35"/>
      <c r="O4" s="35"/>
      <c r="P4" s="35"/>
      <c r="Q4" s="35"/>
      <c r="R4" s="35"/>
      <c r="S4" s="35"/>
      <c r="T4" s="35"/>
      <c r="U4" s="35"/>
      <c r="V4" s="33" t="s">
        <v>1670</v>
      </c>
    </row>
    <row r="5" s="27" customFormat="1" ht="20.1" customHeight="1" spans="1:22">
      <c r="A5" s="36"/>
      <c r="B5" s="37"/>
      <c r="C5" s="37"/>
      <c r="D5" s="34" t="s">
        <v>1161</v>
      </c>
      <c r="E5" s="35" t="s">
        <v>1192</v>
      </c>
      <c r="F5" s="35"/>
      <c r="G5" s="38" t="s">
        <v>1689</v>
      </c>
      <c r="H5" s="38"/>
      <c r="I5" s="38" t="s">
        <v>1690</v>
      </c>
      <c r="J5" s="38"/>
      <c r="K5" s="35" t="s">
        <v>1183</v>
      </c>
      <c r="L5" s="35"/>
      <c r="M5" s="34" t="s">
        <v>1161</v>
      </c>
      <c r="N5" s="35" t="s">
        <v>1192</v>
      </c>
      <c r="O5" s="35"/>
      <c r="P5" s="38" t="s">
        <v>1689</v>
      </c>
      <c r="Q5" s="38"/>
      <c r="R5" s="38" t="s">
        <v>1690</v>
      </c>
      <c r="S5" s="38"/>
      <c r="T5" s="35" t="s">
        <v>1183</v>
      </c>
      <c r="U5" s="35"/>
      <c r="V5" s="36"/>
    </row>
    <row r="6" s="27" customFormat="1" ht="38.25" customHeight="1" spans="1:22">
      <c r="A6" s="39"/>
      <c r="B6" s="40"/>
      <c r="C6" s="40"/>
      <c r="D6" s="40"/>
      <c r="E6" s="38" t="s">
        <v>1641</v>
      </c>
      <c r="F6" s="38" t="s">
        <v>1642</v>
      </c>
      <c r="G6" s="38" t="s">
        <v>1641</v>
      </c>
      <c r="H6" s="38" t="s">
        <v>1642</v>
      </c>
      <c r="I6" s="38" t="s">
        <v>1641</v>
      </c>
      <c r="J6" s="38" t="s">
        <v>1642</v>
      </c>
      <c r="K6" s="38" t="s">
        <v>1641</v>
      </c>
      <c r="L6" s="38" t="s">
        <v>1642</v>
      </c>
      <c r="M6" s="40"/>
      <c r="N6" s="38" t="s">
        <v>1641</v>
      </c>
      <c r="O6" s="38" t="s">
        <v>1642</v>
      </c>
      <c r="P6" s="38" t="s">
        <v>1641</v>
      </c>
      <c r="Q6" s="38" t="s">
        <v>1642</v>
      </c>
      <c r="R6" s="38" t="s">
        <v>1641</v>
      </c>
      <c r="S6" s="38" t="s">
        <v>1642</v>
      </c>
      <c r="T6" s="38" t="s">
        <v>1641</v>
      </c>
      <c r="U6" s="38" t="s">
        <v>1642</v>
      </c>
      <c r="V6" s="39"/>
    </row>
    <row r="7" s="27" customFormat="1" ht="18" customHeight="1" spans="1:22">
      <c r="A7" s="41"/>
      <c r="B7" s="40" t="s">
        <v>1643</v>
      </c>
      <c r="C7" s="40"/>
      <c r="D7" s="40">
        <v>1</v>
      </c>
      <c r="E7" s="38">
        <v>2</v>
      </c>
      <c r="F7" s="40">
        <v>3</v>
      </c>
      <c r="G7" s="38">
        <v>4</v>
      </c>
      <c r="H7" s="40">
        <v>5</v>
      </c>
      <c r="I7" s="38">
        <v>6</v>
      </c>
      <c r="J7" s="40">
        <v>7</v>
      </c>
      <c r="K7" s="38">
        <v>8</v>
      </c>
      <c r="L7" s="40">
        <v>9</v>
      </c>
      <c r="M7" s="38">
        <v>10</v>
      </c>
      <c r="N7" s="40">
        <v>11</v>
      </c>
      <c r="O7" s="38">
        <v>12</v>
      </c>
      <c r="P7" s="40">
        <v>13</v>
      </c>
      <c r="Q7" s="38">
        <v>14</v>
      </c>
      <c r="R7" s="40">
        <v>15</v>
      </c>
      <c r="S7" s="38">
        <v>16</v>
      </c>
      <c r="T7" s="40">
        <v>17</v>
      </c>
      <c r="U7" s="38">
        <v>18</v>
      </c>
      <c r="V7" s="40">
        <v>19</v>
      </c>
    </row>
    <row r="8" s="27" customFormat="1" ht="18" customHeight="1" spans="1:22">
      <c r="A8" s="42">
        <v>223</v>
      </c>
      <c r="B8" s="43" t="s">
        <v>1691</v>
      </c>
      <c r="C8" s="35">
        <v>1</v>
      </c>
      <c r="D8" s="44">
        <f>SUM(E8:F8)</f>
        <v>0</v>
      </c>
      <c r="E8" s="44">
        <f>SUM(G8,I8,K8)</f>
        <v>0</v>
      </c>
      <c r="F8" s="45">
        <f>SUM(H8,J8,L8)</f>
        <v>0</v>
      </c>
      <c r="G8" s="45">
        <f t="shared" ref="G8:L8" si="0">SUM(G9,G15,G21,G23,G27)</f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>SUM(N8:O8)</f>
        <v>0</v>
      </c>
      <c r="N8" s="45">
        <f>SUM(P8,R8,T8)</f>
        <v>0</v>
      </c>
      <c r="O8" s="45">
        <f>Q8+S8+U8</f>
        <v>0</v>
      </c>
      <c r="P8" s="45">
        <f t="shared" ref="P8:U8" si="1">SUM(P9,P15,P21,P23,P27)</f>
        <v>0</v>
      </c>
      <c r="Q8" s="45">
        <f t="shared" si="1"/>
        <v>0</v>
      </c>
      <c r="R8" s="45">
        <f t="shared" si="1"/>
        <v>0</v>
      </c>
      <c r="S8" s="45">
        <f t="shared" si="1"/>
        <v>0</v>
      </c>
      <c r="T8" s="45">
        <f t="shared" si="1"/>
        <v>0</v>
      </c>
      <c r="U8" s="45">
        <f t="shared" si="1"/>
        <v>0</v>
      </c>
      <c r="V8" s="49" t="e">
        <f>TEXT(M8/D8,"0.00")</f>
        <v>#DIV/0!</v>
      </c>
    </row>
    <row r="9" s="27" customFormat="1" ht="18" customHeight="1" spans="1:22">
      <c r="A9" s="42">
        <v>22301</v>
      </c>
      <c r="B9" s="43" t="s">
        <v>1692</v>
      </c>
      <c r="C9" s="35">
        <v>2</v>
      </c>
      <c r="D9" s="46">
        <f t="shared" ref="D9:D33" si="2">SUM(E9:F9)</f>
        <v>0</v>
      </c>
      <c r="E9" s="46">
        <f t="shared" ref="E9:E33" si="3">SUM(G9,I9,K9)</f>
        <v>0</v>
      </c>
      <c r="F9" s="47">
        <f t="shared" ref="F9:F33" si="4">SUM(H9,J9,L9)</f>
        <v>0</v>
      </c>
      <c r="G9" s="47">
        <f t="shared" ref="G9:L9" si="5">SUM(G10:G14)</f>
        <v>0</v>
      </c>
      <c r="H9" s="47">
        <f t="shared" si="5"/>
        <v>0</v>
      </c>
      <c r="I9" s="47">
        <f t="shared" si="5"/>
        <v>0</v>
      </c>
      <c r="J9" s="47">
        <f t="shared" si="5"/>
        <v>0</v>
      </c>
      <c r="K9" s="47">
        <f t="shared" si="5"/>
        <v>0</v>
      </c>
      <c r="L9" s="47">
        <f t="shared" si="5"/>
        <v>0</v>
      </c>
      <c r="M9" s="47">
        <f t="shared" ref="M9:M33" si="6">SUM(N9:O9)</f>
        <v>0</v>
      </c>
      <c r="N9" s="47">
        <f t="shared" ref="N9:N33" si="7">SUM(P9,R9,T9)</f>
        <v>0</v>
      </c>
      <c r="O9" s="47">
        <f t="shared" ref="O9:O33" si="8">Q9+S9+U9</f>
        <v>0</v>
      </c>
      <c r="P9" s="47">
        <f t="shared" ref="P9:U9" si="9">SUM(P10:P14)</f>
        <v>0</v>
      </c>
      <c r="Q9" s="47">
        <f t="shared" si="9"/>
        <v>0</v>
      </c>
      <c r="R9" s="47">
        <f t="shared" si="9"/>
        <v>0</v>
      </c>
      <c r="S9" s="47">
        <f t="shared" si="9"/>
        <v>0</v>
      </c>
      <c r="T9" s="47">
        <f t="shared" si="9"/>
        <v>0</v>
      </c>
      <c r="U9" s="47">
        <f t="shared" si="9"/>
        <v>0</v>
      </c>
      <c r="V9" s="49" t="e">
        <f t="shared" ref="V9:V34" si="10">TEXT(M9/D9,"0.00")</f>
        <v>#DIV/0!</v>
      </c>
    </row>
    <row r="10" s="27" customFormat="1" ht="18" customHeight="1" spans="1:22">
      <c r="A10" s="42">
        <v>2230101</v>
      </c>
      <c r="B10" s="43" t="s">
        <v>1693</v>
      </c>
      <c r="C10" s="35">
        <v>3</v>
      </c>
      <c r="D10" s="48">
        <f t="shared" si="2"/>
        <v>0</v>
      </c>
      <c r="E10" s="49">
        <f t="shared" si="3"/>
        <v>0</v>
      </c>
      <c r="F10" s="50">
        <f t="shared" si="4"/>
        <v>0</v>
      </c>
      <c r="G10" s="51"/>
      <c r="H10" s="51"/>
      <c r="I10" s="51"/>
      <c r="J10" s="51"/>
      <c r="K10" s="51"/>
      <c r="L10" s="51"/>
      <c r="M10" s="57">
        <f t="shared" si="6"/>
        <v>0</v>
      </c>
      <c r="N10" s="58">
        <f t="shared" si="7"/>
        <v>0</v>
      </c>
      <c r="O10" s="50">
        <f t="shared" si="8"/>
        <v>0</v>
      </c>
      <c r="P10" s="51"/>
      <c r="Q10" s="51"/>
      <c r="R10" s="51"/>
      <c r="S10" s="51"/>
      <c r="T10" s="51"/>
      <c r="U10" s="51"/>
      <c r="V10" s="49" t="e">
        <f t="shared" si="10"/>
        <v>#DIV/0!</v>
      </c>
    </row>
    <row r="11" s="27" customFormat="1" ht="18" customHeight="1" spans="1:22">
      <c r="A11" s="42">
        <v>2230102</v>
      </c>
      <c r="B11" s="43" t="s">
        <v>1694</v>
      </c>
      <c r="C11" s="35">
        <v>4</v>
      </c>
      <c r="D11" s="48">
        <f t="shared" si="2"/>
        <v>0</v>
      </c>
      <c r="E11" s="49">
        <f t="shared" si="3"/>
        <v>0</v>
      </c>
      <c r="F11" s="50">
        <f t="shared" si="4"/>
        <v>0</v>
      </c>
      <c r="G11" s="51"/>
      <c r="H11" s="51"/>
      <c r="I11" s="51"/>
      <c r="J11" s="51"/>
      <c r="K11" s="51"/>
      <c r="L11" s="51"/>
      <c r="M11" s="57">
        <f t="shared" si="6"/>
        <v>0</v>
      </c>
      <c r="N11" s="58">
        <f t="shared" si="7"/>
        <v>0</v>
      </c>
      <c r="O11" s="50">
        <f t="shared" si="8"/>
        <v>0</v>
      </c>
      <c r="P11" s="51"/>
      <c r="Q11" s="51"/>
      <c r="R11" s="51"/>
      <c r="S11" s="51"/>
      <c r="T11" s="51"/>
      <c r="U11" s="51"/>
      <c r="V11" s="49" t="e">
        <f t="shared" si="10"/>
        <v>#DIV/0!</v>
      </c>
    </row>
    <row r="12" s="27" customFormat="1" ht="18" customHeight="1" spans="1:22">
      <c r="A12" s="42">
        <v>2230103</v>
      </c>
      <c r="B12" s="43" t="s">
        <v>1695</v>
      </c>
      <c r="C12" s="35">
        <v>5</v>
      </c>
      <c r="D12" s="48">
        <f t="shared" si="2"/>
        <v>0</v>
      </c>
      <c r="E12" s="49">
        <f t="shared" si="3"/>
        <v>0</v>
      </c>
      <c r="F12" s="50">
        <f t="shared" si="4"/>
        <v>0</v>
      </c>
      <c r="G12" s="51"/>
      <c r="H12" s="51"/>
      <c r="I12" s="51"/>
      <c r="J12" s="51"/>
      <c r="K12" s="51"/>
      <c r="L12" s="51"/>
      <c r="M12" s="57">
        <f t="shared" si="6"/>
        <v>0</v>
      </c>
      <c r="N12" s="58">
        <f t="shared" si="7"/>
        <v>0</v>
      </c>
      <c r="O12" s="50">
        <f t="shared" si="8"/>
        <v>0</v>
      </c>
      <c r="P12" s="51"/>
      <c r="Q12" s="51"/>
      <c r="R12" s="51"/>
      <c r="S12" s="51"/>
      <c r="T12" s="51"/>
      <c r="U12" s="51"/>
      <c r="V12" s="49" t="e">
        <f t="shared" si="10"/>
        <v>#DIV/0!</v>
      </c>
    </row>
    <row r="13" s="27" customFormat="1" ht="18" customHeight="1" spans="1:22">
      <c r="A13" s="42"/>
      <c r="B13" s="35" t="s">
        <v>1673</v>
      </c>
      <c r="C13" s="35">
        <v>6</v>
      </c>
      <c r="D13" s="48">
        <f t="shared" si="2"/>
        <v>0</v>
      </c>
      <c r="E13" s="49">
        <f t="shared" si="3"/>
        <v>0</v>
      </c>
      <c r="F13" s="50">
        <f t="shared" si="4"/>
        <v>0</v>
      </c>
      <c r="G13" s="51"/>
      <c r="H13" s="51"/>
      <c r="I13" s="51"/>
      <c r="J13" s="51"/>
      <c r="K13" s="51"/>
      <c r="L13" s="51"/>
      <c r="M13" s="57">
        <f t="shared" si="6"/>
        <v>0</v>
      </c>
      <c r="N13" s="58">
        <f t="shared" si="7"/>
        <v>0</v>
      </c>
      <c r="O13" s="50">
        <f t="shared" si="8"/>
        <v>0</v>
      </c>
      <c r="P13" s="51"/>
      <c r="Q13" s="51"/>
      <c r="R13" s="51"/>
      <c r="S13" s="51"/>
      <c r="T13" s="51"/>
      <c r="U13" s="51"/>
      <c r="V13" s="49" t="e">
        <f t="shared" si="10"/>
        <v>#DIV/0!</v>
      </c>
    </row>
    <row r="14" s="27" customFormat="1" ht="18" customHeight="1" spans="1:22">
      <c r="A14" s="42">
        <v>2230199</v>
      </c>
      <c r="B14" s="43" t="s">
        <v>1696</v>
      </c>
      <c r="C14" s="35">
        <v>7</v>
      </c>
      <c r="D14" s="48">
        <f t="shared" si="2"/>
        <v>0</v>
      </c>
      <c r="E14" s="49">
        <f t="shared" si="3"/>
        <v>0</v>
      </c>
      <c r="F14" s="50">
        <f t="shared" si="4"/>
        <v>0</v>
      </c>
      <c r="G14" s="51"/>
      <c r="H14" s="51"/>
      <c r="I14" s="51"/>
      <c r="J14" s="51"/>
      <c r="K14" s="51"/>
      <c r="L14" s="51"/>
      <c r="M14" s="57">
        <f t="shared" si="6"/>
        <v>0</v>
      </c>
      <c r="N14" s="58">
        <f t="shared" si="7"/>
        <v>0</v>
      </c>
      <c r="O14" s="50">
        <f t="shared" si="8"/>
        <v>0</v>
      </c>
      <c r="P14" s="51"/>
      <c r="Q14" s="51"/>
      <c r="R14" s="51"/>
      <c r="S14" s="51"/>
      <c r="T14" s="51"/>
      <c r="U14" s="51"/>
      <c r="V14" s="49" t="e">
        <f t="shared" si="10"/>
        <v>#DIV/0!</v>
      </c>
    </row>
    <row r="15" s="27" customFormat="1" ht="18" customHeight="1" spans="1:22">
      <c r="A15" s="42">
        <v>22302</v>
      </c>
      <c r="B15" s="43" t="s">
        <v>1697</v>
      </c>
      <c r="C15" s="35">
        <v>8</v>
      </c>
      <c r="D15" s="46">
        <f t="shared" si="2"/>
        <v>0</v>
      </c>
      <c r="E15" s="46">
        <f t="shared" si="3"/>
        <v>0</v>
      </c>
      <c r="F15" s="47">
        <f t="shared" si="4"/>
        <v>0</v>
      </c>
      <c r="G15" s="47">
        <f t="shared" ref="G15:L15" si="11">SUM(G16:G20)</f>
        <v>0</v>
      </c>
      <c r="H15" s="47">
        <f t="shared" si="11"/>
        <v>0</v>
      </c>
      <c r="I15" s="47">
        <f t="shared" si="11"/>
        <v>0</v>
      </c>
      <c r="J15" s="47">
        <f t="shared" si="11"/>
        <v>0</v>
      </c>
      <c r="K15" s="47">
        <f t="shared" si="11"/>
        <v>0</v>
      </c>
      <c r="L15" s="47">
        <f t="shared" si="11"/>
        <v>0</v>
      </c>
      <c r="M15" s="47">
        <f t="shared" si="6"/>
        <v>0</v>
      </c>
      <c r="N15" s="47">
        <f t="shared" si="7"/>
        <v>0</v>
      </c>
      <c r="O15" s="47">
        <f t="shared" si="8"/>
        <v>0</v>
      </c>
      <c r="P15" s="47">
        <f t="shared" ref="P15:U15" si="12">SUM(P16:P20)</f>
        <v>0</v>
      </c>
      <c r="Q15" s="47">
        <f t="shared" si="12"/>
        <v>0</v>
      </c>
      <c r="R15" s="47">
        <f t="shared" si="12"/>
        <v>0</v>
      </c>
      <c r="S15" s="47">
        <f t="shared" si="12"/>
        <v>0</v>
      </c>
      <c r="T15" s="47">
        <f t="shared" si="12"/>
        <v>0</v>
      </c>
      <c r="U15" s="47">
        <f t="shared" si="12"/>
        <v>0</v>
      </c>
      <c r="V15" s="49" t="e">
        <f t="shared" si="10"/>
        <v>#DIV/0!</v>
      </c>
    </row>
    <row r="16" s="27" customFormat="1" ht="18" customHeight="1" spans="1:22">
      <c r="A16" s="42">
        <v>2230201</v>
      </c>
      <c r="B16" s="42" t="s">
        <v>1698</v>
      </c>
      <c r="C16" s="35">
        <v>9</v>
      </c>
      <c r="D16" s="48">
        <f t="shared" si="2"/>
        <v>0</v>
      </c>
      <c r="E16" s="49">
        <f t="shared" si="3"/>
        <v>0</v>
      </c>
      <c r="F16" s="50">
        <f t="shared" si="4"/>
        <v>0</v>
      </c>
      <c r="G16" s="43"/>
      <c r="H16" s="43"/>
      <c r="I16" s="43"/>
      <c r="J16" s="43"/>
      <c r="K16" s="43"/>
      <c r="L16" s="43"/>
      <c r="M16" s="57">
        <f t="shared" si="6"/>
        <v>0</v>
      </c>
      <c r="N16" s="58">
        <f t="shared" si="7"/>
        <v>0</v>
      </c>
      <c r="O16" s="50">
        <f t="shared" si="8"/>
        <v>0</v>
      </c>
      <c r="P16" s="43"/>
      <c r="Q16" s="43"/>
      <c r="R16" s="43"/>
      <c r="S16" s="43"/>
      <c r="T16" s="43"/>
      <c r="U16" s="43"/>
      <c r="V16" s="49" t="e">
        <f t="shared" si="10"/>
        <v>#DIV/0!</v>
      </c>
    </row>
    <row r="17" s="27" customFormat="1" ht="18" customHeight="1" spans="1:22">
      <c r="A17" s="42">
        <v>2230202</v>
      </c>
      <c r="B17" s="43" t="s">
        <v>1699</v>
      </c>
      <c r="C17" s="35">
        <v>10</v>
      </c>
      <c r="D17" s="48">
        <f t="shared" si="2"/>
        <v>0</v>
      </c>
      <c r="E17" s="49">
        <f t="shared" si="3"/>
        <v>0</v>
      </c>
      <c r="F17" s="50">
        <f t="shared" si="4"/>
        <v>0</v>
      </c>
      <c r="G17" s="43"/>
      <c r="H17" s="43"/>
      <c r="I17" s="43"/>
      <c r="J17" s="43"/>
      <c r="K17" s="43"/>
      <c r="L17" s="43"/>
      <c r="M17" s="57">
        <f t="shared" si="6"/>
        <v>0</v>
      </c>
      <c r="N17" s="58">
        <f t="shared" si="7"/>
        <v>0</v>
      </c>
      <c r="O17" s="50">
        <f t="shared" si="8"/>
        <v>0</v>
      </c>
      <c r="P17" s="43"/>
      <c r="Q17" s="43"/>
      <c r="R17" s="43"/>
      <c r="S17" s="43"/>
      <c r="T17" s="43"/>
      <c r="U17" s="43"/>
      <c r="V17" s="49" t="e">
        <f t="shared" si="10"/>
        <v>#DIV/0!</v>
      </c>
    </row>
    <row r="18" s="27" customFormat="1" ht="18" customHeight="1" spans="1:22">
      <c r="A18" s="42">
        <v>2230203</v>
      </c>
      <c r="B18" s="42" t="s">
        <v>1700</v>
      </c>
      <c r="C18" s="35">
        <v>11</v>
      </c>
      <c r="D18" s="48">
        <f t="shared" si="2"/>
        <v>0</v>
      </c>
      <c r="E18" s="49">
        <f t="shared" si="3"/>
        <v>0</v>
      </c>
      <c r="F18" s="50">
        <f t="shared" si="4"/>
        <v>0</v>
      </c>
      <c r="G18" s="43"/>
      <c r="H18" s="43"/>
      <c r="I18" s="43"/>
      <c r="J18" s="43"/>
      <c r="K18" s="43"/>
      <c r="L18" s="43"/>
      <c r="M18" s="57">
        <f t="shared" si="6"/>
        <v>0</v>
      </c>
      <c r="N18" s="58">
        <f t="shared" si="7"/>
        <v>0</v>
      </c>
      <c r="O18" s="50">
        <f t="shared" si="8"/>
        <v>0</v>
      </c>
      <c r="P18" s="43"/>
      <c r="Q18" s="43"/>
      <c r="R18" s="43"/>
      <c r="S18" s="43"/>
      <c r="T18" s="43"/>
      <c r="U18" s="43"/>
      <c r="V18" s="49" t="e">
        <f t="shared" si="10"/>
        <v>#DIV/0!</v>
      </c>
    </row>
    <row r="19" s="27" customFormat="1" ht="18" customHeight="1" spans="1:22">
      <c r="A19" s="42"/>
      <c r="B19" s="35" t="s">
        <v>1673</v>
      </c>
      <c r="C19" s="35">
        <v>12</v>
      </c>
      <c r="D19" s="48">
        <f t="shared" si="2"/>
        <v>0</v>
      </c>
      <c r="E19" s="49">
        <f t="shared" si="3"/>
        <v>0</v>
      </c>
      <c r="F19" s="50">
        <f t="shared" si="4"/>
        <v>0</v>
      </c>
      <c r="G19" s="43"/>
      <c r="H19" s="43"/>
      <c r="I19" s="43"/>
      <c r="J19" s="43"/>
      <c r="K19" s="43"/>
      <c r="L19" s="43"/>
      <c r="M19" s="57">
        <f t="shared" si="6"/>
        <v>0</v>
      </c>
      <c r="N19" s="58">
        <f t="shared" si="7"/>
        <v>0</v>
      </c>
      <c r="O19" s="50">
        <f t="shared" si="8"/>
        <v>0</v>
      </c>
      <c r="P19" s="43"/>
      <c r="Q19" s="43"/>
      <c r="R19" s="43"/>
      <c r="S19" s="43"/>
      <c r="T19" s="43"/>
      <c r="U19" s="43"/>
      <c r="V19" s="49" t="e">
        <f t="shared" si="10"/>
        <v>#DIV/0!</v>
      </c>
    </row>
    <row r="20" s="27" customFormat="1" ht="18" customHeight="1" spans="1:22">
      <c r="A20" s="42">
        <v>2230299</v>
      </c>
      <c r="B20" s="43" t="s">
        <v>1701</v>
      </c>
      <c r="C20" s="35">
        <v>13</v>
      </c>
      <c r="D20" s="48">
        <f t="shared" si="2"/>
        <v>0</v>
      </c>
      <c r="E20" s="49">
        <f t="shared" si="3"/>
        <v>0</v>
      </c>
      <c r="F20" s="50">
        <f t="shared" si="4"/>
        <v>0</v>
      </c>
      <c r="G20" s="43"/>
      <c r="H20" s="43"/>
      <c r="I20" s="43"/>
      <c r="J20" s="43"/>
      <c r="K20" s="43"/>
      <c r="L20" s="43"/>
      <c r="M20" s="57">
        <f t="shared" si="6"/>
        <v>0</v>
      </c>
      <c r="N20" s="58">
        <f t="shared" si="7"/>
        <v>0</v>
      </c>
      <c r="O20" s="50">
        <f t="shared" si="8"/>
        <v>0</v>
      </c>
      <c r="P20" s="43"/>
      <c r="Q20" s="43"/>
      <c r="R20" s="43"/>
      <c r="S20" s="43"/>
      <c r="T20" s="43"/>
      <c r="U20" s="43"/>
      <c r="V20" s="49" t="e">
        <f t="shared" si="10"/>
        <v>#DIV/0!</v>
      </c>
    </row>
    <row r="21" s="27" customFormat="1" ht="18" customHeight="1" spans="1:22">
      <c r="A21" s="42">
        <v>22303</v>
      </c>
      <c r="B21" s="42" t="s">
        <v>1702</v>
      </c>
      <c r="C21" s="35">
        <v>14</v>
      </c>
      <c r="D21" s="46">
        <f t="shared" si="2"/>
        <v>0</v>
      </c>
      <c r="E21" s="46">
        <f t="shared" si="3"/>
        <v>0</v>
      </c>
      <c r="F21" s="47">
        <f t="shared" si="4"/>
        <v>0</v>
      </c>
      <c r="G21" s="46">
        <f t="shared" ref="G21:L21" si="13">SUM(G22)</f>
        <v>0</v>
      </c>
      <c r="H21" s="46">
        <f t="shared" si="13"/>
        <v>0</v>
      </c>
      <c r="I21" s="46">
        <f t="shared" si="13"/>
        <v>0</v>
      </c>
      <c r="J21" s="46">
        <f t="shared" si="13"/>
        <v>0</v>
      </c>
      <c r="K21" s="46">
        <f t="shared" si="13"/>
        <v>0</v>
      </c>
      <c r="L21" s="46">
        <f t="shared" si="13"/>
        <v>0</v>
      </c>
      <c r="M21" s="47">
        <f t="shared" si="6"/>
        <v>0</v>
      </c>
      <c r="N21" s="47">
        <f t="shared" si="7"/>
        <v>0</v>
      </c>
      <c r="O21" s="47">
        <f t="shared" si="8"/>
        <v>0</v>
      </c>
      <c r="P21" s="46">
        <f t="shared" ref="P21:U21" si="14">SUM(P22)</f>
        <v>0</v>
      </c>
      <c r="Q21" s="46">
        <f t="shared" si="14"/>
        <v>0</v>
      </c>
      <c r="R21" s="46">
        <f t="shared" si="14"/>
        <v>0</v>
      </c>
      <c r="S21" s="46">
        <f t="shared" si="14"/>
        <v>0</v>
      </c>
      <c r="T21" s="46">
        <f t="shared" si="14"/>
        <v>0</v>
      </c>
      <c r="U21" s="46">
        <f t="shared" si="14"/>
        <v>0</v>
      </c>
      <c r="V21" s="49" t="e">
        <f t="shared" si="10"/>
        <v>#DIV/0!</v>
      </c>
    </row>
    <row r="22" s="27" customFormat="1" ht="18" customHeight="1" spans="1:22">
      <c r="A22" s="42">
        <v>2230301</v>
      </c>
      <c r="B22" s="42" t="s">
        <v>1703</v>
      </c>
      <c r="C22" s="35">
        <v>15</v>
      </c>
      <c r="D22" s="48">
        <f t="shared" si="2"/>
        <v>0</v>
      </c>
      <c r="E22" s="49">
        <f t="shared" si="3"/>
        <v>0</v>
      </c>
      <c r="F22" s="50">
        <f t="shared" si="4"/>
        <v>0</v>
      </c>
      <c r="G22" s="43"/>
      <c r="H22" s="43"/>
      <c r="I22" s="43"/>
      <c r="J22" s="43"/>
      <c r="K22" s="43"/>
      <c r="L22" s="43"/>
      <c r="M22" s="57">
        <f t="shared" si="6"/>
        <v>0</v>
      </c>
      <c r="N22" s="58">
        <f t="shared" si="7"/>
        <v>0</v>
      </c>
      <c r="O22" s="50">
        <f t="shared" si="8"/>
        <v>0</v>
      </c>
      <c r="P22" s="43"/>
      <c r="Q22" s="43"/>
      <c r="R22" s="43"/>
      <c r="S22" s="43"/>
      <c r="T22" s="43"/>
      <c r="U22" s="43"/>
      <c r="V22" s="49" t="e">
        <f t="shared" si="10"/>
        <v>#DIV/0!</v>
      </c>
    </row>
    <row r="23" s="27" customFormat="1" ht="18" customHeight="1" spans="1:22">
      <c r="A23" s="42">
        <v>22304</v>
      </c>
      <c r="B23" s="42" t="s">
        <v>1704</v>
      </c>
      <c r="C23" s="35">
        <v>16</v>
      </c>
      <c r="D23" s="46">
        <f t="shared" si="2"/>
        <v>0</v>
      </c>
      <c r="E23" s="46">
        <f t="shared" si="3"/>
        <v>0</v>
      </c>
      <c r="F23" s="47">
        <f t="shared" si="4"/>
        <v>0</v>
      </c>
      <c r="G23" s="46">
        <f t="shared" ref="G23:L23" si="15">SUM(G24:G26)</f>
        <v>0</v>
      </c>
      <c r="H23" s="46">
        <f t="shared" si="15"/>
        <v>0</v>
      </c>
      <c r="I23" s="46">
        <f t="shared" si="15"/>
        <v>0</v>
      </c>
      <c r="J23" s="46">
        <f t="shared" si="15"/>
        <v>0</v>
      </c>
      <c r="K23" s="46">
        <f t="shared" si="15"/>
        <v>0</v>
      </c>
      <c r="L23" s="46">
        <f t="shared" si="15"/>
        <v>0</v>
      </c>
      <c r="M23" s="47">
        <f t="shared" si="6"/>
        <v>0</v>
      </c>
      <c r="N23" s="47">
        <f t="shared" si="7"/>
        <v>0</v>
      </c>
      <c r="O23" s="47">
        <f t="shared" si="8"/>
        <v>0</v>
      </c>
      <c r="P23" s="46">
        <f t="shared" ref="P23:U23" si="16">SUM(P24:P26)</f>
        <v>0</v>
      </c>
      <c r="Q23" s="46">
        <f t="shared" si="16"/>
        <v>0</v>
      </c>
      <c r="R23" s="46">
        <f t="shared" si="16"/>
        <v>0</v>
      </c>
      <c r="S23" s="46">
        <f t="shared" si="16"/>
        <v>0</v>
      </c>
      <c r="T23" s="46">
        <f t="shared" si="16"/>
        <v>0</v>
      </c>
      <c r="U23" s="46">
        <f t="shared" si="16"/>
        <v>0</v>
      </c>
      <c r="V23" s="49" t="e">
        <f t="shared" si="10"/>
        <v>#DIV/0!</v>
      </c>
    </row>
    <row r="24" s="27" customFormat="1" ht="18" customHeight="1" spans="1:22">
      <c r="A24" s="42">
        <v>2230401</v>
      </c>
      <c r="B24" s="42" t="s">
        <v>1705</v>
      </c>
      <c r="C24" s="35">
        <v>17</v>
      </c>
      <c r="D24" s="48">
        <f t="shared" si="2"/>
        <v>0</v>
      </c>
      <c r="E24" s="49">
        <f t="shared" si="3"/>
        <v>0</v>
      </c>
      <c r="F24" s="50">
        <f t="shared" si="4"/>
        <v>0</v>
      </c>
      <c r="G24" s="43"/>
      <c r="H24" s="43"/>
      <c r="I24" s="43"/>
      <c r="J24" s="43"/>
      <c r="K24" s="43"/>
      <c r="L24" s="43"/>
      <c r="M24" s="57">
        <f t="shared" si="6"/>
        <v>0</v>
      </c>
      <c r="N24" s="58">
        <f t="shared" si="7"/>
        <v>0</v>
      </c>
      <c r="O24" s="50">
        <f t="shared" si="8"/>
        <v>0</v>
      </c>
      <c r="P24" s="43"/>
      <c r="Q24" s="43"/>
      <c r="R24" s="43"/>
      <c r="S24" s="43"/>
      <c r="T24" s="43"/>
      <c r="U24" s="43"/>
      <c r="V24" s="49" t="e">
        <f t="shared" si="10"/>
        <v>#DIV/0!</v>
      </c>
    </row>
    <row r="25" s="27" customFormat="1" ht="18" customHeight="1" spans="1:22">
      <c r="A25" s="42">
        <v>2230402</v>
      </c>
      <c r="B25" s="42" t="s">
        <v>1706</v>
      </c>
      <c r="C25" s="35">
        <v>18</v>
      </c>
      <c r="D25" s="48">
        <f t="shared" si="2"/>
        <v>0</v>
      </c>
      <c r="E25" s="49">
        <f t="shared" si="3"/>
        <v>0</v>
      </c>
      <c r="F25" s="50">
        <f t="shared" si="4"/>
        <v>0</v>
      </c>
      <c r="G25" s="43"/>
      <c r="H25" s="43"/>
      <c r="I25" s="43"/>
      <c r="J25" s="43"/>
      <c r="K25" s="43"/>
      <c r="L25" s="43"/>
      <c r="M25" s="57">
        <f t="shared" si="6"/>
        <v>0</v>
      </c>
      <c r="N25" s="58">
        <f t="shared" si="7"/>
        <v>0</v>
      </c>
      <c r="O25" s="50">
        <f t="shared" si="8"/>
        <v>0</v>
      </c>
      <c r="P25" s="43"/>
      <c r="Q25" s="43"/>
      <c r="R25" s="43"/>
      <c r="S25" s="43"/>
      <c r="T25" s="43"/>
      <c r="U25" s="43"/>
      <c r="V25" s="49" t="e">
        <f t="shared" si="10"/>
        <v>#DIV/0!</v>
      </c>
    </row>
    <row r="26" s="27" customFormat="1" ht="18" customHeight="1" spans="1:22">
      <c r="A26" s="42">
        <v>2230499</v>
      </c>
      <c r="B26" s="42" t="s">
        <v>1707</v>
      </c>
      <c r="C26" s="35">
        <v>19</v>
      </c>
      <c r="D26" s="48">
        <f t="shared" si="2"/>
        <v>0</v>
      </c>
      <c r="E26" s="49">
        <f t="shared" si="3"/>
        <v>0</v>
      </c>
      <c r="F26" s="50">
        <f t="shared" si="4"/>
        <v>0</v>
      </c>
      <c r="G26" s="43"/>
      <c r="H26" s="43"/>
      <c r="I26" s="43"/>
      <c r="J26" s="43"/>
      <c r="K26" s="43"/>
      <c r="L26" s="43"/>
      <c r="M26" s="57">
        <f t="shared" si="6"/>
        <v>0</v>
      </c>
      <c r="N26" s="58">
        <f t="shared" si="7"/>
        <v>0</v>
      </c>
      <c r="O26" s="50">
        <f t="shared" si="8"/>
        <v>0</v>
      </c>
      <c r="P26" s="43"/>
      <c r="Q26" s="43"/>
      <c r="R26" s="43"/>
      <c r="S26" s="43"/>
      <c r="T26" s="43"/>
      <c r="U26" s="43"/>
      <c r="V26" s="49" t="e">
        <f t="shared" si="10"/>
        <v>#DIV/0!</v>
      </c>
    </row>
    <row r="27" s="27" customFormat="1" ht="18" customHeight="1" spans="1:22">
      <c r="A27" s="42">
        <v>22399</v>
      </c>
      <c r="B27" s="42" t="s">
        <v>1708</v>
      </c>
      <c r="C27" s="35">
        <v>20</v>
      </c>
      <c r="D27" s="46">
        <f t="shared" si="2"/>
        <v>0</v>
      </c>
      <c r="E27" s="46">
        <f t="shared" si="3"/>
        <v>0</v>
      </c>
      <c r="F27" s="47">
        <f t="shared" si="4"/>
        <v>0</v>
      </c>
      <c r="G27" s="46">
        <f t="shared" ref="G27:L27" si="17">SUM(G28)</f>
        <v>0</v>
      </c>
      <c r="H27" s="46">
        <f t="shared" si="17"/>
        <v>0</v>
      </c>
      <c r="I27" s="46">
        <f t="shared" si="17"/>
        <v>0</v>
      </c>
      <c r="J27" s="46">
        <f t="shared" si="17"/>
        <v>0</v>
      </c>
      <c r="K27" s="46">
        <f t="shared" si="17"/>
        <v>0</v>
      </c>
      <c r="L27" s="46">
        <f t="shared" si="17"/>
        <v>0</v>
      </c>
      <c r="M27" s="47">
        <f t="shared" si="6"/>
        <v>0</v>
      </c>
      <c r="N27" s="47">
        <f t="shared" si="7"/>
        <v>0</v>
      </c>
      <c r="O27" s="47">
        <f t="shared" si="8"/>
        <v>0</v>
      </c>
      <c r="P27" s="46">
        <f t="shared" ref="P27:U27" si="18">SUM(P28)</f>
        <v>0</v>
      </c>
      <c r="Q27" s="46">
        <f t="shared" si="18"/>
        <v>0</v>
      </c>
      <c r="R27" s="46">
        <f t="shared" si="18"/>
        <v>0</v>
      </c>
      <c r="S27" s="46">
        <f t="shared" si="18"/>
        <v>0</v>
      </c>
      <c r="T27" s="46">
        <f t="shared" si="18"/>
        <v>0</v>
      </c>
      <c r="U27" s="46">
        <f t="shared" si="18"/>
        <v>0</v>
      </c>
      <c r="V27" s="49" t="e">
        <f t="shared" si="10"/>
        <v>#DIV/0!</v>
      </c>
    </row>
    <row r="28" s="27" customFormat="1" ht="18" customHeight="1" spans="1:22">
      <c r="A28" s="42">
        <v>2239901</v>
      </c>
      <c r="B28" s="42" t="s">
        <v>1709</v>
      </c>
      <c r="C28" s="35">
        <v>21</v>
      </c>
      <c r="D28" s="48">
        <f t="shared" si="2"/>
        <v>0</v>
      </c>
      <c r="E28" s="49">
        <f t="shared" si="3"/>
        <v>0</v>
      </c>
      <c r="F28" s="50">
        <f t="shared" si="4"/>
        <v>0</v>
      </c>
      <c r="G28" s="43"/>
      <c r="H28" s="43"/>
      <c r="I28" s="43"/>
      <c r="J28" s="43"/>
      <c r="K28" s="43"/>
      <c r="L28" s="43"/>
      <c r="M28" s="57">
        <f t="shared" si="6"/>
        <v>0</v>
      </c>
      <c r="N28" s="58">
        <f t="shared" si="7"/>
        <v>0</v>
      </c>
      <c r="O28" s="50">
        <f t="shared" si="8"/>
        <v>0</v>
      </c>
      <c r="P28" s="43"/>
      <c r="Q28" s="43"/>
      <c r="R28" s="43"/>
      <c r="S28" s="43"/>
      <c r="T28" s="43"/>
      <c r="U28" s="43"/>
      <c r="V28" s="49" t="e">
        <f t="shared" si="10"/>
        <v>#DIV/0!</v>
      </c>
    </row>
    <row r="29" s="27" customFormat="1" ht="18" customHeight="1" spans="1:22">
      <c r="A29" s="42">
        <v>230</v>
      </c>
      <c r="B29" s="42" t="s">
        <v>1710</v>
      </c>
      <c r="C29" s="35">
        <v>22</v>
      </c>
      <c r="D29" s="44">
        <f t="shared" si="2"/>
        <v>0</v>
      </c>
      <c r="E29" s="44">
        <f t="shared" si="3"/>
        <v>0</v>
      </c>
      <c r="F29" s="45">
        <f t="shared" si="4"/>
        <v>0</v>
      </c>
      <c r="G29" s="44">
        <f t="shared" ref="G29:L29" si="19">SUM(G30,G32)</f>
        <v>0</v>
      </c>
      <c r="H29" s="44">
        <f t="shared" si="19"/>
        <v>0</v>
      </c>
      <c r="I29" s="44">
        <f t="shared" si="19"/>
        <v>0</v>
      </c>
      <c r="J29" s="44">
        <f t="shared" si="19"/>
        <v>0</v>
      </c>
      <c r="K29" s="44">
        <f t="shared" si="19"/>
        <v>0</v>
      </c>
      <c r="L29" s="44">
        <f t="shared" si="19"/>
        <v>0</v>
      </c>
      <c r="M29" s="45">
        <f t="shared" si="6"/>
        <v>0</v>
      </c>
      <c r="N29" s="45">
        <f t="shared" si="7"/>
        <v>0</v>
      </c>
      <c r="O29" s="45">
        <f t="shared" si="8"/>
        <v>0</v>
      </c>
      <c r="P29" s="44">
        <f t="shared" ref="P29:U29" si="20">SUM(P30,P32)</f>
        <v>0</v>
      </c>
      <c r="Q29" s="44">
        <f t="shared" si="20"/>
        <v>0</v>
      </c>
      <c r="R29" s="44">
        <f t="shared" si="20"/>
        <v>0</v>
      </c>
      <c r="S29" s="44">
        <f t="shared" si="20"/>
        <v>0</v>
      </c>
      <c r="T29" s="44">
        <f t="shared" si="20"/>
        <v>0</v>
      </c>
      <c r="U29" s="44">
        <f t="shared" si="20"/>
        <v>0</v>
      </c>
      <c r="V29" s="49" t="e">
        <f t="shared" si="10"/>
        <v>#DIV/0!</v>
      </c>
    </row>
    <row r="30" s="27" customFormat="1" ht="18" customHeight="1" spans="1:22">
      <c r="A30" s="42">
        <v>23005</v>
      </c>
      <c r="B30" s="43" t="s">
        <v>1711</v>
      </c>
      <c r="C30" s="35">
        <v>23</v>
      </c>
      <c r="D30" s="46">
        <f t="shared" si="2"/>
        <v>0</v>
      </c>
      <c r="E30" s="46">
        <f t="shared" si="3"/>
        <v>0</v>
      </c>
      <c r="F30" s="52" t="s">
        <v>1656</v>
      </c>
      <c r="G30" s="46">
        <f t="shared" ref="G30:K30" si="21">SUM(G31)</f>
        <v>0</v>
      </c>
      <c r="H30" s="52" t="s">
        <v>1656</v>
      </c>
      <c r="I30" s="46">
        <f t="shared" si="21"/>
        <v>0</v>
      </c>
      <c r="J30" s="52" t="s">
        <v>1656</v>
      </c>
      <c r="K30" s="46">
        <f t="shared" si="21"/>
        <v>0</v>
      </c>
      <c r="L30" s="52" t="s">
        <v>1656</v>
      </c>
      <c r="M30" s="47">
        <f t="shared" si="6"/>
        <v>0</v>
      </c>
      <c r="N30" s="47">
        <f t="shared" si="7"/>
        <v>0</v>
      </c>
      <c r="O30" s="52" t="s">
        <v>1656</v>
      </c>
      <c r="P30" s="46">
        <f t="shared" ref="P30:T30" si="22">SUM(P31)</f>
        <v>0</v>
      </c>
      <c r="Q30" s="52" t="s">
        <v>1656</v>
      </c>
      <c r="R30" s="46">
        <f t="shared" si="22"/>
        <v>0</v>
      </c>
      <c r="S30" s="52" t="s">
        <v>1656</v>
      </c>
      <c r="T30" s="46">
        <f t="shared" si="22"/>
        <v>0</v>
      </c>
      <c r="U30" s="52" t="s">
        <v>1656</v>
      </c>
      <c r="V30" s="49" t="e">
        <f t="shared" si="10"/>
        <v>#DIV/0!</v>
      </c>
    </row>
    <row r="31" s="27" customFormat="1" ht="18" customHeight="1" spans="1:22">
      <c r="A31" s="42">
        <v>2300501</v>
      </c>
      <c r="B31" s="43" t="s">
        <v>1712</v>
      </c>
      <c r="C31" s="35">
        <v>24</v>
      </c>
      <c r="D31" s="48">
        <f t="shared" si="2"/>
        <v>0</v>
      </c>
      <c r="E31" s="49">
        <f t="shared" si="3"/>
        <v>0</v>
      </c>
      <c r="F31" s="53" t="s">
        <v>1656</v>
      </c>
      <c r="G31" s="43"/>
      <c r="H31" s="53" t="s">
        <v>1656</v>
      </c>
      <c r="I31" s="43"/>
      <c r="J31" s="53" t="s">
        <v>1656</v>
      </c>
      <c r="K31" s="43"/>
      <c r="L31" s="53" t="s">
        <v>1656</v>
      </c>
      <c r="M31" s="57">
        <f t="shared" si="6"/>
        <v>0</v>
      </c>
      <c r="N31" s="58">
        <f t="shared" si="7"/>
        <v>0</v>
      </c>
      <c r="O31" s="53" t="s">
        <v>1656</v>
      </c>
      <c r="P31" s="43"/>
      <c r="Q31" s="53" t="s">
        <v>1656</v>
      </c>
      <c r="R31" s="43"/>
      <c r="S31" s="53" t="s">
        <v>1656</v>
      </c>
      <c r="T31" s="43"/>
      <c r="U31" s="53" t="s">
        <v>1656</v>
      </c>
      <c r="V31" s="49" t="e">
        <f t="shared" si="10"/>
        <v>#DIV/0!</v>
      </c>
    </row>
    <row r="32" s="27" customFormat="1" ht="18" customHeight="1" spans="1:22">
      <c r="A32" s="42">
        <v>23008</v>
      </c>
      <c r="B32" s="42" t="s">
        <v>1713</v>
      </c>
      <c r="C32" s="35">
        <v>25</v>
      </c>
      <c r="D32" s="46">
        <f t="shared" si="2"/>
        <v>0</v>
      </c>
      <c r="E32" s="46">
        <f t="shared" si="3"/>
        <v>0</v>
      </c>
      <c r="F32" s="47">
        <f t="shared" si="4"/>
        <v>0</v>
      </c>
      <c r="G32" s="46">
        <f t="shared" ref="G32:L32" si="23">SUM(G33)</f>
        <v>0</v>
      </c>
      <c r="H32" s="46">
        <f t="shared" si="23"/>
        <v>0</v>
      </c>
      <c r="I32" s="46">
        <f t="shared" si="23"/>
        <v>0</v>
      </c>
      <c r="J32" s="46">
        <f t="shared" si="23"/>
        <v>0</v>
      </c>
      <c r="K32" s="46">
        <f t="shared" si="23"/>
        <v>0</v>
      </c>
      <c r="L32" s="46">
        <f t="shared" si="23"/>
        <v>0</v>
      </c>
      <c r="M32" s="47">
        <f t="shared" si="6"/>
        <v>0</v>
      </c>
      <c r="N32" s="47">
        <f t="shared" si="7"/>
        <v>0</v>
      </c>
      <c r="O32" s="47">
        <f t="shared" si="8"/>
        <v>0</v>
      </c>
      <c r="P32" s="46">
        <f t="shared" ref="P32:U32" si="24">SUM(P33)</f>
        <v>0</v>
      </c>
      <c r="Q32" s="46">
        <f t="shared" si="24"/>
        <v>0</v>
      </c>
      <c r="R32" s="46">
        <f t="shared" si="24"/>
        <v>0</v>
      </c>
      <c r="S32" s="46">
        <f t="shared" si="24"/>
        <v>0</v>
      </c>
      <c r="T32" s="46">
        <f t="shared" si="24"/>
        <v>0</v>
      </c>
      <c r="U32" s="46">
        <f t="shared" si="24"/>
        <v>0</v>
      </c>
      <c r="V32" s="49" t="e">
        <f t="shared" si="10"/>
        <v>#DIV/0!</v>
      </c>
    </row>
    <row r="33" s="27" customFormat="1" ht="18" customHeight="1" spans="1:22">
      <c r="A33" s="42">
        <v>2300803</v>
      </c>
      <c r="B33" s="42" t="s">
        <v>1714</v>
      </c>
      <c r="C33" s="35">
        <v>26</v>
      </c>
      <c r="D33" s="48">
        <f t="shared" si="2"/>
        <v>0</v>
      </c>
      <c r="E33" s="49">
        <f t="shared" si="3"/>
        <v>0</v>
      </c>
      <c r="F33" s="50">
        <f t="shared" si="4"/>
        <v>0</v>
      </c>
      <c r="G33" s="43"/>
      <c r="H33" s="43"/>
      <c r="I33" s="43"/>
      <c r="J33" s="43"/>
      <c r="K33" s="43"/>
      <c r="L33" s="43"/>
      <c r="M33" s="57">
        <f t="shared" si="6"/>
        <v>0</v>
      </c>
      <c r="N33" s="58">
        <f t="shared" si="7"/>
        <v>0</v>
      </c>
      <c r="O33" s="50">
        <f t="shared" si="8"/>
        <v>0</v>
      </c>
      <c r="P33" s="43"/>
      <c r="Q33" s="43"/>
      <c r="R33" s="43"/>
      <c r="S33" s="43"/>
      <c r="T33" s="43"/>
      <c r="U33" s="43"/>
      <c r="V33" s="49" t="e">
        <f t="shared" si="10"/>
        <v>#DIV/0!</v>
      </c>
    </row>
    <row r="34" s="27" customFormat="1" ht="18" customHeight="1" spans="1:22">
      <c r="A34" s="42"/>
      <c r="B34" s="54" t="s">
        <v>1659</v>
      </c>
      <c r="C34" s="35">
        <v>27</v>
      </c>
      <c r="D34" s="55">
        <f>SUM(D29,D8)</f>
        <v>0</v>
      </c>
      <c r="E34" s="55">
        <f t="shared" ref="E34:U34" si="25">SUM(E29,E8)</f>
        <v>0</v>
      </c>
      <c r="F34" s="55">
        <f t="shared" si="25"/>
        <v>0</v>
      </c>
      <c r="G34" s="55">
        <f t="shared" si="25"/>
        <v>0</v>
      </c>
      <c r="H34" s="55">
        <f t="shared" si="25"/>
        <v>0</v>
      </c>
      <c r="I34" s="55">
        <f t="shared" si="25"/>
        <v>0</v>
      </c>
      <c r="J34" s="55">
        <f t="shared" si="25"/>
        <v>0</v>
      </c>
      <c r="K34" s="55">
        <f t="shared" si="25"/>
        <v>0</v>
      </c>
      <c r="L34" s="55">
        <f t="shared" si="25"/>
        <v>0</v>
      </c>
      <c r="M34" s="55">
        <f t="shared" si="25"/>
        <v>0</v>
      </c>
      <c r="N34" s="55">
        <f t="shared" si="25"/>
        <v>0</v>
      </c>
      <c r="O34" s="55">
        <f t="shared" si="25"/>
        <v>0</v>
      </c>
      <c r="P34" s="55">
        <f t="shared" si="25"/>
        <v>0</v>
      </c>
      <c r="Q34" s="55">
        <f t="shared" si="25"/>
        <v>0</v>
      </c>
      <c r="R34" s="55">
        <f t="shared" si="25"/>
        <v>0</v>
      </c>
      <c r="S34" s="55">
        <f t="shared" si="25"/>
        <v>0</v>
      </c>
      <c r="T34" s="55">
        <f t="shared" si="25"/>
        <v>0</v>
      </c>
      <c r="U34" s="55">
        <f t="shared" si="25"/>
        <v>0</v>
      </c>
      <c r="V34" s="49" t="e">
        <f t="shared" si="10"/>
        <v>#DIV/0!</v>
      </c>
    </row>
    <row r="35" s="27" customFormat="1" ht="18" customHeight="1" spans="1:3">
      <c r="A35" s="56" t="s">
        <v>1715</v>
      </c>
      <c r="C35" s="28"/>
    </row>
  </sheetData>
  <mergeCells count="18">
    <mergeCell ref="A1:V1"/>
    <mergeCell ref="A3:B3"/>
    <mergeCell ref="D4:L4"/>
    <mergeCell ref="M4:U4"/>
    <mergeCell ref="E5:F5"/>
    <mergeCell ref="G5:H5"/>
    <mergeCell ref="I5:J5"/>
    <mergeCell ref="K5:L5"/>
    <mergeCell ref="N5:O5"/>
    <mergeCell ref="P5:Q5"/>
    <mergeCell ref="R5:S5"/>
    <mergeCell ref="T5:U5"/>
    <mergeCell ref="A4:A6"/>
    <mergeCell ref="B4:B6"/>
    <mergeCell ref="C4:C6"/>
    <mergeCell ref="D5:D6"/>
    <mergeCell ref="M5:M6"/>
    <mergeCell ref="V4:V6"/>
  </mergeCells>
  <printOptions horizontalCentered="1" verticalCentered="1"/>
  <pageMargins left="0.15625" right="0.15625" top="0.354166666666667" bottom="0.235416666666667" header="0.313888888888889" footer="0.196527777777778"/>
  <pageSetup paperSize="9" scale="75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"/>
  <sheetViews>
    <sheetView workbookViewId="0">
      <selection activeCell="G7" sqref="G7"/>
    </sheetView>
  </sheetViews>
  <sheetFormatPr defaultColWidth="9" defaultRowHeight="14.25" outlineLevelCol="4"/>
  <cols>
    <col min="1" max="1" width="5.25" style="2" customWidth="1"/>
    <col min="2" max="2" width="42" style="2" customWidth="1"/>
    <col min="3" max="3" width="7.125" style="3" customWidth="1"/>
    <col min="4" max="5" width="12.625" style="4" customWidth="1"/>
    <col min="6" max="16384" width="9" style="5"/>
  </cols>
  <sheetData>
    <row r="1" ht="20.25" spans="1:5">
      <c r="A1" s="6" t="s">
        <v>1716</v>
      </c>
      <c r="B1" s="6"/>
      <c r="C1" s="6"/>
      <c r="D1" s="6"/>
      <c r="E1" s="6"/>
    </row>
    <row r="2" spans="1:5">
      <c r="A2" s="7"/>
      <c r="B2" s="7"/>
      <c r="C2" s="8"/>
      <c r="D2" s="9"/>
      <c r="E2" s="10" t="s">
        <v>1717</v>
      </c>
    </row>
    <row r="3" spans="1:5">
      <c r="A3" s="11" t="s">
        <v>1633</v>
      </c>
      <c r="B3" s="11"/>
      <c r="C3" s="12"/>
      <c r="D3" s="9"/>
      <c r="E3" s="10" t="s">
        <v>1718</v>
      </c>
    </row>
    <row r="4" ht="30" customHeight="1" spans="1:5">
      <c r="A4" s="13" t="s">
        <v>1719</v>
      </c>
      <c r="B4" s="13"/>
      <c r="C4" s="13" t="s">
        <v>1638</v>
      </c>
      <c r="D4" s="14" t="s">
        <v>1641</v>
      </c>
      <c r="E4" s="14" t="s">
        <v>1642</v>
      </c>
    </row>
    <row r="5" ht="24" customHeight="1" spans="1:5">
      <c r="A5" s="15" t="s">
        <v>1720</v>
      </c>
      <c r="B5" s="16"/>
      <c r="C5" s="16">
        <v>1</v>
      </c>
      <c r="D5" s="17" t="s">
        <v>1721</v>
      </c>
      <c r="E5" s="17" t="s">
        <v>1721</v>
      </c>
    </row>
    <row r="6" ht="20.1" customHeight="1" spans="1:5">
      <c r="A6" s="18"/>
      <c r="B6" s="19" t="s">
        <v>1722</v>
      </c>
      <c r="C6" s="13">
        <v>2</v>
      </c>
      <c r="D6" s="14"/>
      <c r="E6" s="14"/>
    </row>
    <row r="7" ht="20.1" customHeight="1" spans="1:5">
      <c r="A7" s="18"/>
      <c r="B7" s="19" t="s">
        <v>1723</v>
      </c>
      <c r="C7" s="13">
        <v>3</v>
      </c>
      <c r="D7" s="14"/>
      <c r="E7" s="14"/>
    </row>
    <row r="8" ht="19.5" customHeight="1" spans="1:5">
      <c r="A8" s="18"/>
      <c r="B8" s="20" t="s">
        <v>1724</v>
      </c>
      <c r="C8" s="13">
        <v>4</v>
      </c>
      <c r="D8" s="14"/>
      <c r="E8" s="14"/>
    </row>
    <row r="9" ht="20.1" customHeight="1" spans="1:5">
      <c r="A9" s="18"/>
      <c r="B9" s="19" t="s">
        <v>1725</v>
      </c>
      <c r="C9" s="13">
        <v>5</v>
      </c>
      <c r="D9" s="14"/>
      <c r="E9" s="14"/>
    </row>
    <row r="10" ht="20.1" customHeight="1" spans="1:5">
      <c r="A10" s="18"/>
      <c r="B10" s="19" t="s">
        <v>1726</v>
      </c>
      <c r="C10" s="13">
        <v>6</v>
      </c>
      <c r="D10" s="14"/>
      <c r="E10" s="14"/>
    </row>
    <row r="11" ht="20.1" customHeight="1" spans="1:5">
      <c r="A11" s="18"/>
      <c r="B11" s="19" t="s">
        <v>1727</v>
      </c>
      <c r="C11" s="13">
        <v>7</v>
      </c>
      <c r="D11" s="14"/>
      <c r="E11" s="14"/>
    </row>
    <row r="12" ht="20.1" customHeight="1" spans="1:5">
      <c r="A12" s="18"/>
      <c r="B12" s="19" t="s">
        <v>1728</v>
      </c>
      <c r="C12" s="13">
        <v>8</v>
      </c>
      <c r="D12" s="14"/>
      <c r="E12" s="14"/>
    </row>
    <row r="13" ht="20.1" customHeight="1" spans="1:5">
      <c r="A13" s="21" t="s">
        <v>1729</v>
      </c>
      <c r="B13" s="22"/>
      <c r="C13" s="16">
        <v>9</v>
      </c>
      <c r="D13" s="17" t="s">
        <v>1721</v>
      </c>
      <c r="E13" s="17" t="s">
        <v>1721</v>
      </c>
    </row>
    <row r="14" s="1" customFormat="1" ht="20.1" customHeight="1" spans="1:5">
      <c r="A14" s="21"/>
      <c r="B14" s="22" t="s">
        <v>1730</v>
      </c>
      <c r="C14" s="16">
        <v>10</v>
      </c>
      <c r="D14" s="17" t="s">
        <v>1721</v>
      </c>
      <c r="E14" s="17" t="s">
        <v>1721</v>
      </c>
    </row>
    <row r="15" ht="20.1" customHeight="1" spans="1:5">
      <c r="A15" s="18"/>
      <c r="B15" s="19" t="s">
        <v>1731</v>
      </c>
      <c r="C15" s="13">
        <v>11</v>
      </c>
      <c r="D15" s="14"/>
      <c r="E15" s="14"/>
    </row>
    <row r="16" ht="20.1" customHeight="1" spans="1:5">
      <c r="A16" s="18"/>
      <c r="B16" s="19" t="s">
        <v>1732</v>
      </c>
      <c r="C16" s="13">
        <v>12</v>
      </c>
      <c r="D16" s="14"/>
      <c r="E16" s="14"/>
    </row>
    <row r="17" ht="20.1" customHeight="1" spans="1:5">
      <c r="A17" s="18"/>
      <c r="B17" s="19" t="s">
        <v>1733</v>
      </c>
      <c r="C17" s="13">
        <v>13</v>
      </c>
      <c r="D17" s="14"/>
      <c r="E17" s="14"/>
    </row>
    <row r="18" ht="20.1" customHeight="1" spans="1:5">
      <c r="A18" s="18"/>
      <c r="B18" s="19" t="s">
        <v>1734</v>
      </c>
      <c r="C18" s="13">
        <v>14</v>
      </c>
      <c r="D18" s="14"/>
      <c r="E18" s="14"/>
    </row>
    <row r="19" ht="20.1" customHeight="1" spans="1:5">
      <c r="A19" s="18"/>
      <c r="B19" s="19" t="s">
        <v>1735</v>
      </c>
      <c r="C19" s="13">
        <v>15</v>
      </c>
      <c r="D19" s="14"/>
      <c r="E19" s="14"/>
    </row>
    <row r="20" ht="20.1" customHeight="1" spans="1:5">
      <c r="A20" s="18"/>
      <c r="B20" s="19" t="s">
        <v>1736</v>
      </c>
      <c r="C20" s="13">
        <v>16</v>
      </c>
      <c r="D20" s="14"/>
      <c r="E20" s="14"/>
    </row>
    <row r="21" s="1" customFormat="1" ht="19.5" customHeight="1" spans="1:5">
      <c r="A21" s="23"/>
      <c r="B21" s="24" t="s">
        <v>1737</v>
      </c>
      <c r="C21" s="16">
        <v>17</v>
      </c>
      <c r="D21" s="17" t="s">
        <v>1721</v>
      </c>
      <c r="E21" s="17" t="s">
        <v>1721</v>
      </c>
    </row>
    <row r="22" ht="20.1" customHeight="1" spans="1:5">
      <c r="A22" s="18"/>
      <c r="B22" s="19" t="s">
        <v>1731</v>
      </c>
      <c r="C22" s="13">
        <v>18</v>
      </c>
      <c r="D22" s="14"/>
      <c r="E22" s="14"/>
    </row>
    <row r="23" ht="20.1" customHeight="1" spans="1:5">
      <c r="A23" s="18"/>
      <c r="B23" s="19" t="s">
        <v>1732</v>
      </c>
      <c r="C23" s="13">
        <v>19</v>
      </c>
      <c r="D23" s="14"/>
      <c r="E23" s="14"/>
    </row>
    <row r="24" ht="20.1" customHeight="1" spans="1:5">
      <c r="A24" s="18"/>
      <c r="B24" s="19" t="s">
        <v>1733</v>
      </c>
      <c r="C24" s="13">
        <v>20</v>
      </c>
      <c r="D24" s="14"/>
      <c r="E24" s="14"/>
    </row>
    <row r="25" ht="20.1" customHeight="1" spans="1:5">
      <c r="A25" s="18"/>
      <c r="B25" s="19" t="s">
        <v>1734</v>
      </c>
      <c r="C25" s="13">
        <v>21</v>
      </c>
      <c r="D25" s="14"/>
      <c r="E25" s="14"/>
    </row>
    <row r="26" ht="20.1" customHeight="1" spans="1:5">
      <c r="A26" s="18"/>
      <c r="B26" s="19" t="s">
        <v>1735</v>
      </c>
      <c r="C26" s="13">
        <v>22</v>
      </c>
      <c r="D26" s="14"/>
      <c r="E26" s="14"/>
    </row>
    <row r="27" ht="20.1" customHeight="1" spans="1:5">
      <c r="A27" s="18"/>
      <c r="B27" s="19" t="s">
        <v>1736</v>
      </c>
      <c r="C27" s="13">
        <v>23</v>
      </c>
      <c r="D27" s="14"/>
      <c r="E27" s="14"/>
    </row>
    <row r="28" ht="20.1" customHeight="1" spans="1:5">
      <c r="A28" s="21" t="s">
        <v>1738</v>
      </c>
      <c r="B28" s="22"/>
      <c r="C28" s="16">
        <v>24</v>
      </c>
      <c r="D28" s="17" t="s">
        <v>1721</v>
      </c>
      <c r="E28" s="17" t="s">
        <v>1721</v>
      </c>
    </row>
    <row r="29" ht="20.1" customHeight="1" spans="1:5">
      <c r="A29" s="18"/>
      <c r="B29" s="19" t="s">
        <v>1739</v>
      </c>
      <c r="C29" s="13">
        <v>25</v>
      </c>
      <c r="D29" s="25"/>
      <c r="E29" s="25"/>
    </row>
    <row r="30" ht="20.1" customHeight="1" spans="1:5">
      <c r="A30" s="18"/>
      <c r="B30" s="19" t="s">
        <v>1740</v>
      </c>
      <c r="C30" s="13">
        <v>26</v>
      </c>
      <c r="D30" s="25"/>
      <c r="E30" s="25"/>
    </row>
    <row r="31" ht="20.1" customHeight="1" spans="1:5">
      <c r="A31" s="21" t="s">
        <v>1741</v>
      </c>
      <c r="B31" s="22"/>
      <c r="C31" s="16">
        <v>27</v>
      </c>
      <c r="D31" s="17" t="s">
        <v>1721</v>
      </c>
      <c r="E31" s="17" t="s">
        <v>1721</v>
      </c>
    </row>
    <row r="32" ht="20.1" customHeight="1" spans="1:5">
      <c r="A32" s="26"/>
      <c r="B32" s="19" t="s">
        <v>1742</v>
      </c>
      <c r="C32" s="13">
        <v>28</v>
      </c>
      <c r="D32" s="25"/>
      <c r="E32" s="25"/>
    </row>
    <row r="33" ht="20.1" customHeight="1" spans="1:5">
      <c r="A33" s="26"/>
      <c r="B33" s="19" t="s">
        <v>1743</v>
      </c>
      <c r="C33" s="13">
        <v>29</v>
      </c>
      <c r="D33" s="25"/>
      <c r="E33" s="25"/>
    </row>
  </sheetData>
  <mergeCells count="3">
    <mergeCell ref="A1:E1"/>
    <mergeCell ref="A3:B3"/>
    <mergeCell ref="A4:B4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6"/>
  <sheetViews>
    <sheetView showGridLines="0" showZeros="0" workbookViewId="0">
      <selection activeCell="A3" sqref="A3"/>
    </sheetView>
  </sheetViews>
  <sheetFormatPr defaultColWidth="9" defaultRowHeight="14.25"/>
  <cols>
    <col min="1" max="1" width="117.375" style="265" customWidth="1"/>
    <col min="2" max="16384" width="9" style="265"/>
  </cols>
  <sheetData>
    <row r="1" ht="48.75" customHeight="1" spans="1:1">
      <c r="A1" s="266" t="s">
        <v>8</v>
      </c>
    </row>
    <row r="2" s="263" customFormat="1" ht="27.95" customHeight="1" spans="1:1">
      <c r="A2" s="267" t="s">
        <v>9</v>
      </c>
    </row>
    <row r="3" s="263" customFormat="1" ht="27.95" customHeight="1" spans="1:1">
      <c r="A3" s="267" t="s">
        <v>10</v>
      </c>
    </row>
    <row r="4" s="263" customFormat="1" ht="27.95" customHeight="1" spans="1:1">
      <c r="A4" s="267" t="s">
        <v>11</v>
      </c>
    </row>
    <row r="5" s="263" customFormat="1" ht="27.95" customHeight="1" spans="1:1">
      <c r="A5" s="267" t="s">
        <v>12</v>
      </c>
    </row>
    <row r="6" s="263" customFormat="1" ht="27.95" customHeight="1" spans="1:1">
      <c r="A6" s="267" t="s">
        <v>13</v>
      </c>
    </row>
    <row r="7" s="263" customFormat="1" ht="27.95" customHeight="1" spans="1:1">
      <c r="A7" s="267" t="s">
        <v>14</v>
      </c>
    </row>
    <row r="8" s="263" customFormat="1" ht="27.95" customHeight="1" spans="1:1">
      <c r="A8" s="267" t="s">
        <v>15</v>
      </c>
    </row>
    <row r="9" s="263" customFormat="1" ht="27.95" customHeight="1" spans="1:1">
      <c r="A9" s="267" t="s">
        <v>16</v>
      </c>
    </row>
    <row r="10" s="263" customFormat="1" ht="27.95" customHeight="1" spans="1:1">
      <c r="A10" s="267" t="s">
        <v>17</v>
      </c>
    </row>
    <row r="11" s="263" customFormat="1" ht="27.95" customHeight="1" spans="1:1">
      <c r="A11" s="267" t="s">
        <v>18</v>
      </c>
    </row>
    <row r="12" s="263" customFormat="1" ht="27.95" customHeight="1" spans="1:1">
      <c r="A12" s="267" t="s">
        <v>19</v>
      </c>
    </row>
    <row r="13" s="263" customFormat="1" ht="27.95" customHeight="1" spans="1:1">
      <c r="A13" s="267" t="s">
        <v>20</v>
      </c>
    </row>
    <row r="14" s="263" customFormat="1" ht="27.95" customHeight="1" spans="1:1">
      <c r="A14" s="267" t="s">
        <v>21</v>
      </c>
    </row>
    <row r="15" s="264" customFormat="1" ht="27.95" customHeight="1" spans="1:1">
      <c r="A15" s="267" t="s">
        <v>22</v>
      </c>
    </row>
    <row r="16" ht="27.95" customHeight="1" spans="1:1">
      <c r="A16" s="267" t="s">
        <v>23</v>
      </c>
    </row>
  </sheetData>
  <printOptions horizontalCentered="1"/>
  <pageMargins left="0.75" right="0.75" top="0.438888888888889" bottom="0.659027777777778" header="0.21875" footer="0.509027777777778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38"/>
  <sheetViews>
    <sheetView showGridLines="0" showZeros="0" tabSelected="1" zoomScale="93" zoomScaleNormal="93" workbookViewId="0">
      <pane ySplit="4" topLeftCell="A11" activePane="bottomLeft" state="frozen"/>
      <selection/>
      <selection pane="bottomLeft" activeCell="B36" sqref="B36"/>
    </sheetView>
  </sheetViews>
  <sheetFormatPr defaultColWidth="9" defaultRowHeight="14.25" outlineLevelCol="3"/>
  <cols>
    <col min="1" max="1" width="56.75" style="143" customWidth="1"/>
    <col min="2" max="4" width="30.625" style="143" customWidth="1"/>
    <col min="5" max="16384" width="9" style="143"/>
  </cols>
  <sheetData>
    <row r="1" ht="18" customHeight="1" spans="1:1">
      <c r="A1" s="126" t="s">
        <v>24</v>
      </c>
    </row>
    <row r="2" s="126" customFormat="1" ht="20.25" spans="1:4">
      <c r="A2" s="97" t="s">
        <v>25</v>
      </c>
      <c r="B2" s="97"/>
      <c r="C2" s="97"/>
      <c r="D2" s="97"/>
    </row>
    <row r="3" ht="20.25" customHeight="1" spans="1:4">
      <c r="A3" s="126"/>
      <c r="D3" s="258" t="s">
        <v>26</v>
      </c>
    </row>
    <row r="4" ht="31.5" customHeight="1" spans="1:4">
      <c r="A4" s="148" t="s">
        <v>27</v>
      </c>
      <c r="B4" s="119" t="s">
        <v>28</v>
      </c>
      <c r="C4" s="148" t="s">
        <v>29</v>
      </c>
      <c r="D4" s="148" t="s">
        <v>30</v>
      </c>
    </row>
    <row r="5" ht="20.1" customHeight="1" spans="1:4">
      <c r="A5" s="108" t="s">
        <v>31</v>
      </c>
      <c r="B5" s="108">
        <f>SUM(B6:B21)</f>
        <v>4017</v>
      </c>
      <c r="C5" s="108">
        <f>SUM(C6:C21)</f>
        <v>4610</v>
      </c>
      <c r="D5" s="259">
        <f>C5/B5</f>
        <v>1.14762260393328</v>
      </c>
    </row>
    <row r="6" ht="20.1" customHeight="1" spans="1:4">
      <c r="A6" s="110" t="s">
        <v>32</v>
      </c>
      <c r="B6" s="110">
        <v>1060</v>
      </c>
      <c r="C6" s="110">
        <v>2565</v>
      </c>
      <c r="D6" s="259">
        <f t="shared" ref="D6:D33" si="0">C6/B6</f>
        <v>2.41981132075472</v>
      </c>
    </row>
    <row r="7" ht="20.1" customHeight="1" spans="1:4">
      <c r="A7" s="110" t="s">
        <v>33</v>
      </c>
      <c r="B7" s="110">
        <v>1190</v>
      </c>
      <c r="C7" s="110"/>
      <c r="D7" s="259">
        <f t="shared" si="0"/>
        <v>0</v>
      </c>
    </row>
    <row r="8" ht="20.1" customHeight="1" spans="1:4">
      <c r="A8" s="110" t="s">
        <v>34</v>
      </c>
      <c r="B8" s="110">
        <v>135</v>
      </c>
      <c r="C8" s="110">
        <v>273</v>
      </c>
      <c r="D8" s="259">
        <f t="shared" si="0"/>
        <v>2.02222222222222</v>
      </c>
    </row>
    <row r="9" ht="20.1" customHeight="1" spans="1:4">
      <c r="A9" s="110" t="s">
        <v>35</v>
      </c>
      <c r="B9" s="110"/>
      <c r="C9" s="110"/>
      <c r="D9" s="259" t="e">
        <f t="shared" si="0"/>
        <v>#DIV/0!</v>
      </c>
    </row>
    <row r="10" ht="20.1" customHeight="1" spans="1:4">
      <c r="A10" s="110" t="s">
        <v>36</v>
      </c>
      <c r="B10" s="110">
        <v>101</v>
      </c>
      <c r="C10" s="110">
        <v>133</v>
      </c>
      <c r="D10" s="259">
        <f t="shared" si="0"/>
        <v>1.31683168316832</v>
      </c>
    </row>
    <row r="11" ht="20.1" customHeight="1" spans="1:4">
      <c r="A11" s="110" t="s">
        <v>37</v>
      </c>
      <c r="B11" s="110">
        <v>8</v>
      </c>
      <c r="C11" s="110">
        <v>15</v>
      </c>
      <c r="D11" s="259">
        <f t="shared" si="0"/>
        <v>1.875</v>
      </c>
    </row>
    <row r="12" ht="20.1" customHeight="1" spans="1:4">
      <c r="A12" s="110" t="s">
        <v>38</v>
      </c>
      <c r="B12" s="110">
        <v>194</v>
      </c>
      <c r="C12" s="110">
        <v>208</v>
      </c>
      <c r="D12" s="259">
        <f t="shared" si="0"/>
        <v>1.07216494845361</v>
      </c>
    </row>
    <row r="13" ht="20.1" customHeight="1" spans="1:4">
      <c r="A13" s="110" t="s">
        <v>39</v>
      </c>
      <c r="B13" s="110">
        <v>283</v>
      </c>
      <c r="C13" s="110">
        <v>300</v>
      </c>
      <c r="D13" s="259">
        <f t="shared" si="0"/>
        <v>1.06007067137809</v>
      </c>
    </row>
    <row r="14" ht="20.1" customHeight="1" spans="1:4">
      <c r="A14" s="110" t="s">
        <v>40</v>
      </c>
      <c r="B14" s="110">
        <v>44</v>
      </c>
      <c r="C14" s="110">
        <v>48</v>
      </c>
      <c r="D14" s="259">
        <f t="shared" si="0"/>
        <v>1.09090909090909</v>
      </c>
    </row>
    <row r="15" ht="20.1" customHeight="1" spans="1:4">
      <c r="A15" s="110" t="s">
        <v>41</v>
      </c>
      <c r="B15" s="110">
        <v>72</v>
      </c>
      <c r="C15" s="110">
        <v>76</v>
      </c>
      <c r="D15" s="259">
        <f t="shared" si="0"/>
        <v>1.05555555555556</v>
      </c>
    </row>
    <row r="16" ht="20.1" customHeight="1" spans="1:4">
      <c r="A16" s="110" t="s">
        <v>42</v>
      </c>
      <c r="B16" s="110">
        <v>362</v>
      </c>
      <c r="C16" s="110">
        <v>385</v>
      </c>
      <c r="D16" s="259">
        <f t="shared" si="0"/>
        <v>1.06353591160221</v>
      </c>
    </row>
    <row r="17" ht="20.1" customHeight="1" spans="1:4">
      <c r="A17" s="110" t="s">
        <v>43</v>
      </c>
      <c r="B17" s="110">
        <v>217</v>
      </c>
      <c r="C17" s="110">
        <v>235</v>
      </c>
      <c r="D17" s="259">
        <f t="shared" si="0"/>
        <v>1.08294930875576</v>
      </c>
    </row>
    <row r="18" ht="20.1" customHeight="1" spans="1:4">
      <c r="A18" s="110" t="s">
        <v>44</v>
      </c>
      <c r="B18" s="110">
        <v>30</v>
      </c>
      <c r="C18" s="110">
        <v>32</v>
      </c>
      <c r="D18" s="259">
        <f t="shared" si="0"/>
        <v>1.06666666666667</v>
      </c>
    </row>
    <row r="19" ht="20.1" customHeight="1" spans="1:4">
      <c r="A19" s="110" t="s">
        <v>45</v>
      </c>
      <c r="B19" s="110">
        <v>321</v>
      </c>
      <c r="C19" s="110">
        <v>340</v>
      </c>
      <c r="D19" s="259">
        <f t="shared" si="0"/>
        <v>1.05919003115265</v>
      </c>
    </row>
    <row r="20" ht="20.1" customHeight="1" spans="1:4">
      <c r="A20" s="110" t="s">
        <v>46</v>
      </c>
      <c r="B20" s="110"/>
      <c r="C20" s="110"/>
      <c r="D20" s="259" t="e">
        <f t="shared" si="0"/>
        <v>#DIV/0!</v>
      </c>
    </row>
    <row r="21" ht="20.1" customHeight="1" spans="1:4">
      <c r="A21" s="110" t="s">
        <v>47</v>
      </c>
      <c r="B21" s="110"/>
      <c r="C21" s="110"/>
      <c r="D21" s="259" t="e">
        <f t="shared" si="0"/>
        <v>#DIV/0!</v>
      </c>
    </row>
    <row r="22" ht="20.1" customHeight="1" spans="1:4">
      <c r="A22" s="108" t="s">
        <v>48</v>
      </c>
      <c r="B22" s="108">
        <f>SUM(B23:B30)</f>
        <v>4163</v>
      </c>
      <c r="C22" s="108">
        <f>SUM(C23:C30)</f>
        <v>4145</v>
      </c>
      <c r="D22" s="259">
        <f t="shared" si="0"/>
        <v>0.995676195051645</v>
      </c>
    </row>
    <row r="23" ht="20.1" customHeight="1" spans="1:4">
      <c r="A23" s="110" t="s">
        <v>49</v>
      </c>
      <c r="B23" s="110">
        <v>757</v>
      </c>
      <c r="C23" s="110">
        <v>430</v>
      </c>
      <c r="D23" s="259">
        <f t="shared" si="0"/>
        <v>0.568031704095112</v>
      </c>
    </row>
    <row r="24" ht="20.1" customHeight="1" spans="1:4">
      <c r="A24" s="110" t="s">
        <v>50</v>
      </c>
      <c r="B24" s="110">
        <v>328</v>
      </c>
      <c r="C24" s="110">
        <v>486</v>
      </c>
      <c r="D24" s="259">
        <f t="shared" si="0"/>
        <v>1.48170731707317</v>
      </c>
    </row>
    <row r="25" ht="20.1" customHeight="1" spans="1:4">
      <c r="A25" s="110" t="s">
        <v>51</v>
      </c>
      <c r="B25" s="110">
        <v>494</v>
      </c>
      <c r="C25" s="110">
        <v>752</v>
      </c>
      <c r="D25" s="259">
        <f t="shared" si="0"/>
        <v>1.52226720647773</v>
      </c>
    </row>
    <row r="26" ht="20.1" customHeight="1" spans="1:4">
      <c r="A26" s="110" t="s">
        <v>52</v>
      </c>
      <c r="B26" s="110"/>
      <c r="C26" s="110"/>
      <c r="D26" s="259" t="e">
        <f t="shared" si="0"/>
        <v>#DIV/0!</v>
      </c>
    </row>
    <row r="27" ht="20.1" customHeight="1" spans="1:4">
      <c r="A27" s="110" t="s">
        <v>53</v>
      </c>
      <c r="B27" s="110">
        <v>23</v>
      </c>
      <c r="C27" s="110">
        <v>35</v>
      </c>
      <c r="D27" s="259">
        <f t="shared" si="0"/>
        <v>1.52173913043478</v>
      </c>
    </row>
    <row r="28" ht="20.1" customHeight="1" spans="1:4">
      <c r="A28" s="110" t="s">
        <v>54</v>
      </c>
      <c r="B28" s="110"/>
      <c r="C28" s="110"/>
      <c r="D28" s="259" t="e">
        <f t="shared" si="0"/>
        <v>#DIV/0!</v>
      </c>
    </row>
    <row r="29" s="257" customFormat="1" ht="20.1" customHeight="1" spans="1:4">
      <c r="A29" s="110" t="s">
        <v>55</v>
      </c>
      <c r="B29" s="254">
        <v>235</v>
      </c>
      <c r="C29" s="254"/>
      <c r="D29" s="259">
        <f t="shared" si="0"/>
        <v>0</v>
      </c>
    </row>
    <row r="30" s="257" customFormat="1" ht="20.1" customHeight="1" spans="1:4">
      <c r="A30" s="110" t="s">
        <v>56</v>
      </c>
      <c r="B30" s="254">
        <v>2326</v>
      </c>
      <c r="C30" s="254">
        <v>2442</v>
      </c>
      <c r="D30" s="259">
        <f t="shared" si="0"/>
        <v>1.04987102321582</v>
      </c>
    </row>
    <row r="31" s="257" customFormat="1" ht="20.1" customHeight="1" spans="1:4">
      <c r="A31" s="110" t="s">
        <v>0</v>
      </c>
      <c r="B31" s="254"/>
      <c r="C31" s="254"/>
      <c r="D31" s="259"/>
    </row>
    <row r="32" ht="20.1" customHeight="1" spans="1:4">
      <c r="A32" s="110" t="s">
        <v>0</v>
      </c>
      <c r="B32" s="110"/>
      <c r="C32" s="110"/>
      <c r="D32" s="259"/>
    </row>
    <row r="33" ht="20.1" customHeight="1" spans="1:4">
      <c r="A33" s="113" t="s">
        <v>57</v>
      </c>
      <c r="B33" s="108">
        <f>B22+B5</f>
        <v>8180</v>
      </c>
      <c r="C33" s="108">
        <f>C22+C5</f>
        <v>8755</v>
      </c>
      <c r="D33" s="259">
        <f t="shared" si="0"/>
        <v>1.07029339853301</v>
      </c>
    </row>
    <row r="34" ht="18.75" customHeight="1" spans="1:4">
      <c r="A34" s="260" t="s">
        <v>0</v>
      </c>
      <c r="B34" s="260"/>
      <c r="C34" s="260"/>
      <c r="D34" s="260"/>
    </row>
    <row r="35" ht="20.1" customHeight="1" spans="1:1">
      <c r="A35" s="125" t="s">
        <v>58</v>
      </c>
    </row>
    <row r="36" ht="20.1" customHeight="1" spans="1:4">
      <c r="A36" s="261" t="s">
        <v>59</v>
      </c>
      <c r="B36" s="262">
        <v>871</v>
      </c>
      <c r="C36" s="262">
        <v>2206</v>
      </c>
      <c r="D36" s="262"/>
    </row>
    <row r="37" ht="20.1" customHeight="1" spans="1:4">
      <c r="A37" s="261" t="s">
        <v>60</v>
      </c>
      <c r="B37" s="262"/>
      <c r="C37" s="262"/>
      <c r="D37" s="262"/>
    </row>
    <row r="38" ht="20.1" customHeight="1"/>
  </sheetData>
  <mergeCells count="2">
    <mergeCell ref="A2:D2"/>
    <mergeCell ref="A34:D34"/>
  </mergeCells>
  <printOptions horizontalCentered="1"/>
  <pageMargins left="0.471527777777778" right="0.471527777777778" top="0.196527777777778" bottom="0.0777777777777778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E1319"/>
  <sheetViews>
    <sheetView topLeftCell="A1279" workbookViewId="0">
      <selection activeCell="C1314" sqref="C1314"/>
    </sheetView>
  </sheetViews>
  <sheetFormatPr defaultColWidth="9" defaultRowHeight="14.25" outlineLevelCol="4"/>
  <cols>
    <col min="1" max="1" width="44" style="214" customWidth="1"/>
    <col min="2" max="2" width="14.875" style="214" customWidth="1"/>
    <col min="3" max="3" width="13.5" style="214" customWidth="1"/>
    <col min="4" max="4" width="13.875" style="214" customWidth="1"/>
    <col min="5" max="5" width="15" style="214" customWidth="1"/>
    <col min="6" max="16384" width="9" style="214"/>
  </cols>
  <sheetData>
    <row r="1" s="214" customFormat="1" ht="18" customHeight="1" spans="1:5">
      <c r="A1" s="243" t="s">
        <v>61</v>
      </c>
      <c r="E1" s="246" t="s">
        <v>0</v>
      </c>
    </row>
    <row r="2" s="243" customFormat="1" ht="20.25" spans="1:5">
      <c r="A2" s="247" t="s">
        <v>62</v>
      </c>
      <c r="B2" s="247"/>
      <c r="C2" s="247"/>
      <c r="D2" s="247"/>
      <c r="E2" s="247"/>
    </row>
    <row r="3" s="214" customFormat="1" ht="20.25" customHeight="1" spans="5:5">
      <c r="E3" s="246" t="s">
        <v>26</v>
      </c>
    </row>
    <row r="4" s="214" customFormat="1" ht="36" customHeight="1" spans="1:5">
      <c r="A4" s="148" t="s">
        <v>63</v>
      </c>
      <c r="B4" s="119" t="s">
        <v>28</v>
      </c>
      <c r="C4" s="148" t="s">
        <v>29</v>
      </c>
      <c r="D4" s="248" t="s">
        <v>30</v>
      </c>
      <c r="E4" s="148" t="s">
        <v>64</v>
      </c>
    </row>
    <row r="5" s="214" customFormat="1" ht="20.1" customHeight="1" spans="1:5">
      <c r="A5" s="49" t="s">
        <v>65</v>
      </c>
      <c r="B5" s="249">
        <f>SUM(B6,B18,B27,B39,B51,B62,B73,B85,B94,B104,B119,B128,B139,B151,B161,B174,B181,B188,B197,B203,B210,B218,B225,B231,B237,B243,B249,B255)</f>
        <v>27733</v>
      </c>
      <c r="C5" s="249">
        <f>SUM(C6,C18,C27,C39,C51,C62,C73,C85,C94,C104,C119,C128,C139,C151,C161,C174,C181,C188,C197,C203,C210,C218,C225,C231,C237,C243,C249,C255)</f>
        <v>21095</v>
      </c>
      <c r="D5" s="149" t="str">
        <f>TEXT(C5/B5,"0.00%")</f>
        <v>76.06%</v>
      </c>
      <c r="E5" s="110"/>
    </row>
    <row r="6" s="214" customFormat="1" ht="20.1" customHeight="1" spans="1:5">
      <c r="A6" s="250" t="s">
        <v>66</v>
      </c>
      <c r="B6" s="131">
        <f>SUM(B7:B17)</f>
        <v>510</v>
      </c>
      <c r="C6" s="131">
        <f>SUM(C7:C17)</f>
        <v>438</v>
      </c>
      <c r="D6" s="149" t="str">
        <f t="shared" ref="D6:D69" si="0">TEXT(C6/B6,"0.00%")</f>
        <v>85.88%</v>
      </c>
      <c r="E6" s="110"/>
    </row>
    <row r="7" s="214" customFormat="1" ht="20.1" customHeight="1" spans="1:5">
      <c r="A7" s="250" t="s">
        <v>67</v>
      </c>
      <c r="B7" s="110">
        <v>397</v>
      </c>
      <c r="C7" s="110">
        <v>413</v>
      </c>
      <c r="D7" s="149" t="str">
        <f t="shared" si="0"/>
        <v>104.03%</v>
      </c>
      <c r="E7" s="110"/>
    </row>
    <row r="8" s="214" customFormat="1" ht="20.1" customHeight="1" spans="1:5">
      <c r="A8" s="250" t="s">
        <v>68</v>
      </c>
      <c r="B8" s="110"/>
      <c r="C8" s="110"/>
      <c r="D8" s="149" t="e">
        <f t="shared" si="0"/>
        <v>#DIV/0!</v>
      </c>
      <c r="E8" s="110"/>
    </row>
    <row r="9" s="214" customFormat="1" ht="20.1" customHeight="1" spans="1:5">
      <c r="A9" s="251" t="s">
        <v>69</v>
      </c>
      <c r="B9" s="110"/>
      <c r="C9" s="110"/>
      <c r="D9" s="149" t="e">
        <f t="shared" si="0"/>
        <v>#DIV/0!</v>
      </c>
      <c r="E9" s="110"/>
    </row>
    <row r="10" s="214" customFormat="1" ht="20.1" customHeight="1" spans="1:5">
      <c r="A10" s="251" t="s">
        <v>70</v>
      </c>
      <c r="B10" s="110">
        <v>25</v>
      </c>
      <c r="C10" s="110">
        <v>25</v>
      </c>
      <c r="D10" s="149" t="str">
        <f t="shared" si="0"/>
        <v>100.00%</v>
      </c>
      <c r="E10" s="110"/>
    </row>
    <row r="11" s="214" customFormat="1" ht="20.1" customHeight="1" spans="1:5">
      <c r="A11" s="251" t="s">
        <v>71</v>
      </c>
      <c r="B11" s="110"/>
      <c r="C11" s="110"/>
      <c r="D11" s="149" t="e">
        <f t="shared" si="0"/>
        <v>#DIV/0!</v>
      </c>
      <c r="E11" s="110"/>
    </row>
    <row r="12" s="214" customFormat="1" ht="20.1" customHeight="1" spans="1:5">
      <c r="A12" s="110" t="s">
        <v>72</v>
      </c>
      <c r="B12" s="110"/>
      <c r="C12" s="110"/>
      <c r="D12" s="149" t="e">
        <f t="shared" si="0"/>
        <v>#DIV/0!</v>
      </c>
      <c r="E12" s="110"/>
    </row>
    <row r="13" s="214" customFormat="1" ht="20.1" customHeight="1" spans="1:5">
      <c r="A13" s="110" t="s">
        <v>73</v>
      </c>
      <c r="B13" s="110"/>
      <c r="C13" s="110"/>
      <c r="D13" s="149" t="e">
        <f t="shared" si="0"/>
        <v>#DIV/0!</v>
      </c>
      <c r="E13" s="110"/>
    </row>
    <row r="14" s="214" customFormat="1" ht="20.1" customHeight="1" spans="1:5">
      <c r="A14" s="110" t="s">
        <v>74</v>
      </c>
      <c r="B14" s="110"/>
      <c r="C14" s="110"/>
      <c r="D14" s="149" t="e">
        <f t="shared" si="0"/>
        <v>#DIV/0!</v>
      </c>
      <c r="E14" s="110"/>
    </row>
    <row r="15" s="214" customFormat="1" ht="20.1" customHeight="1" spans="1:5">
      <c r="A15" s="110" t="s">
        <v>75</v>
      </c>
      <c r="B15" s="110"/>
      <c r="C15" s="110"/>
      <c r="D15" s="149" t="e">
        <f t="shared" si="0"/>
        <v>#DIV/0!</v>
      </c>
      <c r="E15" s="110"/>
    </row>
    <row r="16" s="214" customFormat="1" ht="20.1" customHeight="1" spans="1:5">
      <c r="A16" s="110" t="s">
        <v>76</v>
      </c>
      <c r="B16" s="110"/>
      <c r="C16" s="110"/>
      <c r="D16" s="149" t="e">
        <f t="shared" si="0"/>
        <v>#DIV/0!</v>
      </c>
      <c r="E16" s="110"/>
    </row>
    <row r="17" s="214" customFormat="1" ht="20.1" customHeight="1" spans="1:5">
      <c r="A17" s="110" t="s">
        <v>77</v>
      </c>
      <c r="B17" s="110">
        <v>88</v>
      </c>
      <c r="C17" s="110"/>
      <c r="D17" s="149" t="str">
        <f t="shared" si="0"/>
        <v>0.00%</v>
      </c>
      <c r="E17" s="110"/>
    </row>
    <row r="18" s="214" customFormat="1" ht="20.1" customHeight="1" spans="1:5">
      <c r="A18" s="250" t="s">
        <v>78</v>
      </c>
      <c r="B18" s="131">
        <f>SUM(B19:B26)</f>
        <v>446</v>
      </c>
      <c r="C18" s="131">
        <f>SUM(C19:C26)</f>
        <v>452</v>
      </c>
      <c r="D18" s="149" t="str">
        <f t="shared" si="0"/>
        <v>101.35%</v>
      </c>
      <c r="E18" s="110"/>
    </row>
    <row r="19" s="214" customFormat="1" ht="20.1" customHeight="1" spans="1:5">
      <c r="A19" s="250" t="s">
        <v>67</v>
      </c>
      <c r="B19" s="110">
        <v>426</v>
      </c>
      <c r="C19" s="110">
        <v>432</v>
      </c>
      <c r="D19" s="149" t="str">
        <f t="shared" si="0"/>
        <v>101.41%</v>
      </c>
      <c r="E19" s="110"/>
    </row>
    <row r="20" s="214" customFormat="1" ht="20.1" customHeight="1" spans="1:5">
      <c r="A20" s="250" t="s">
        <v>68</v>
      </c>
      <c r="B20" s="110"/>
      <c r="C20" s="110"/>
      <c r="D20" s="149" t="e">
        <f t="shared" si="0"/>
        <v>#DIV/0!</v>
      </c>
      <c r="E20" s="110"/>
    </row>
    <row r="21" s="214" customFormat="1" ht="20.1" customHeight="1" spans="1:5">
      <c r="A21" s="251" t="s">
        <v>69</v>
      </c>
      <c r="B21" s="110"/>
      <c r="C21" s="110"/>
      <c r="D21" s="149" t="e">
        <f t="shared" si="0"/>
        <v>#DIV/0!</v>
      </c>
      <c r="E21" s="110"/>
    </row>
    <row r="22" s="214" customFormat="1" ht="20.1" customHeight="1" spans="1:5">
      <c r="A22" s="251" t="s">
        <v>79</v>
      </c>
      <c r="B22" s="110">
        <v>20</v>
      </c>
      <c r="C22" s="110">
        <v>20</v>
      </c>
      <c r="D22" s="149" t="str">
        <f t="shared" si="0"/>
        <v>100.00%</v>
      </c>
      <c r="E22" s="110"/>
    </row>
    <row r="23" s="214" customFormat="1" ht="20.1" customHeight="1" spans="1:5">
      <c r="A23" s="251" t="s">
        <v>80</v>
      </c>
      <c r="B23" s="110"/>
      <c r="C23" s="110"/>
      <c r="D23" s="149" t="e">
        <f t="shared" si="0"/>
        <v>#DIV/0!</v>
      </c>
      <c r="E23" s="110"/>
    </row>
    <row r="24" s="214" customFormat="1" ht="20.1" customHeight="1" spans="1:5">
      <c r="A24" s="251" t="s">
        <v>81</v>
      </c>
      <c r="B24" s="110"/>
      <c r="C24" s="110"/>
      <c r="D24" s="149" t="e">
        <f t="shared" si="0"/>
        <v>#DIV/0!</v>
      </c>
      <c r="E24" s="110"/>
    </row>
    <row r="25" s="214" customFormat="1" ht="20.1" customHeight="1" spans="1:5">
      <c r="A25" s="251" t="s">
        <v>76</v>
      </c>
      <c r="B25" s="110"/>
      <c r="C25" s="110"/>
      <c r="D25" s="149" t="e">
        <f t="shared" si="0"/>
        <v>#DIV/0!</v>
      </c>
      <c r="E25" s="110"/>
    </row>
    <row r="26" s="214" customFormat="1" ht="20.1" customHeight="1" spans="1:5">
      <c r="A26" s="251" t="s">
        <v>82</v>
      </c>
      <c r="B26" s="110"/>
      <c r="C26" s="110"/>
      <c r="D26" s="149" t="e">
        <f t="shared" si="0"/>
        <v>#DIV/0!</v>
      </c>
      <c r="E26" s="110"/>
    </row>
    <row r="27" s="214" customFormat="1" ht="20.1" customHeight="1" spans="1:5">
      <c r="A27" s="250" t="s">
        <v>83</v>
      </c>
      <c r="B27" s="131">
        <f>SUM(B28:B38)</f>
        <v>15066</v>
      </c>
      <c r="C27" s="131">
        <f>SUM(C28:C38)</f>
        <v>13881</v>
      </c>
      <c r="D27" s="149" t="str">
        <f t="shared" si="0"/>
        <v>92.13%</v>
      </c>
      <c r="E27" s="110"/>
    </row>
    <row r="28" s="214" customFormat="1" ht="20.1" customHeight="1" spans="1:5">
      <c r="A28" s="250" t="s">
        <v>67</v>
      </c>
      <c r="B28" s="110">
        <v>13615</v>
      </c>
      <c r="C28" s="110">
        <v>13881</v>
      </c>
      <c r="D28" s="149" t="str">
        <f t="shared" si="0"/>
        <v>101.95%</v>
      </c>
      <c r="E28" s="110"/>
    </row>
    <row r="29" s="214" customFormat="1" ht="20.1" customHeight="1" spans="1:5">
      <c r="A29" s="250" t="s">
        <v>68</v>
      </c>
      <c r="B29" s="110"/>
      <c r="C29" s="110"/>
      <c r="D29" s="149" t="e">
        <f t="shared" si="0"/>
        <v>#DIV/0!</v>
      </c>
      <c r="E29" s="110"/>
    </row>
    <row r="30" s="214" customFormat="1" ht="20.1" customHeight="1" spans="1:5">
      <c r="A30" s="251" t="s">
        <v>69</v>
      </c>
      <c r="B30" s="110"/>
      <c r="C30" s="110"/>
      <c r="D30" s="149" t="e">
        <f t="shared" si="0"/>
        <v>#DIV/0!</v>
      </c>
      <c r="E30" s="110"/>
    </row>
    <row r="31" s="214" customFormat="1" ht="20.1" customHeight="1" spans="1:5">
      <c r="A31" s="251" t="s">
        <v>84</v>
      </c>
      <c r="B31" s="110"/>
      <c r="C31" s="110"/>
      <c r="D31" s="149" t="e">
        <f t="shared" si="0"/>
        <v>#DIV/0!</v>
      </c>
      <c r="E31" s="110"/>
    </row>
    <row r="32" s="214" customFormat="1" ht="20.1" customHeight="1" spans="1:5">
      <c r="A32" s="251" t="s">
        <v>85</v>
      </c>
      <c r="B32" s="110"/>
      <c r="C32" s="110"/>
      <c r="D32" s="149" t="e">
        <f t="shared" si="0"/>
        <v>#DIV/0!</v>
      </c>
      <c r="E32" s="110"/>
    </row>
    <row r="33" s="214" customFormat="1" ht="20.1" customHeight="1" spans="1:5">
      <c r="A33" s="250" t="s">
        <v>86</v>
      </c>
      <c r="B33" s="110"/>
      <c r="C33" s="110"/>
      <c r="D33" s="149" t="e">
        <f t="shared" si="0"/>
        <v>#DIV/0!</v>
      </c>
      <c r="E33" s="110"/>
    </row>
    <row r="34" s="214" customFormat="1" ht="20.1" customHeight="1" spans="1:5">
      <c r="A34" s="250" t="s">
        <v>87</v>
      </c>
      <c r="B34" s="110"/>
      <c r="C34" s="110"/>
      <c r="D34" s="149" t="e">
        <f t="shared" si="0"/>
        <v>#DIV/0!</v>
      </c>
      <c r="E34" s="110"/>
    </row>
    <row r="35" s="214" customFormat="1" ht="20.1" customHeight="1" spans="1:5">
      <c r="A35" s="250" t="s">
        <v>88</v>
      </c>
      <c r="B35" s="110">
        <v>5</v>
      </c>
      <c r="C35" s="110"/>
      <c r="D35" s="149" t="str">
        <f t="shared" si="0"/>
        <v>0.00%</v>
      </c>
      <c r="E35" s="110"/>
    </row>
    <row r="36" s="214" customFormat="1" ht="20.1" customHeight="1" spans="1:5">
      <c r="A36" s="251" t="s">
        <v>89</v>
      </c>
      <c r="B36" s="110"/>
      <c r="C36" s="110"/>
      <c r="D36" s="149" t="e">
        <f t="shared" si="0"/>
        <v>#DIV/0!</v>
      </c>
      <c r="E36" s="110"/>
    </row>
    <row r="37" s="214" customFormat="1" ht="20.1" customHeight="1" spans="1:5">
      <c r="A37" s="251" t="s">
        <v>76</v>
      </c>
      <c r="B37" s="110"/>
      <c r="C37" s="110"/>
      <c r="D37" s="149" t="e">
        <f t="shared" si="0"/>
        <v>#DIV/0!</v>
      </c>
      <c r="E37" s="110"/>
    </row>
    <row r="38" s="214" customFormat="1" ht="20.1" customHeight="1" spans="1:5">
      <c r="A38" s="251" t="s">
        <v>90</v>
      </c>
      <c r="B38" s="110">
        <v>1446</v>
      </c>
      <c r="C38" s="110"/>
      <c r="D38" s="149" t="str">
        <f t="shared" si="0"/>
        <v>0.00%</v>
      </c>
      <c r="E38" s="110"/>
    </row>
    <row r="39" s="214" customFormat="1" ht="20.1" customHeight="1" spans="1:5">
      <c r="A39" s="250" t="s">
        <v>91</v>
      </c>
      <c r="B39" s="131">
        <f>SUM(B40:B50)</f>
        <v>308</v>
      </c>
      <c r="C39" s="131">
        <f>SUM(C40:C50)</f>
        <v>324</v>
      </c>
      <c r="D39" s="149" t="str">
        <f t="shared" si="0"/>
        <v>105.19%</v>
      </c>
      <c r="E39" s="110"/>
    </row>
    <row r="40" s="214" customFormat="1" ht="20.1" customHeight="1" spans="1:5">
      <c r="A40" s="250" t="s">
        <v>67</v>
      </c>
      <c r="B40" s="110">
        <v>308</v>
      </c>
      <c r="C40" s="110">
        <v>324</v>
      </c>
      <c r="D40" s="149" t="str">
        <f t="shared" si="0"/>
        <v>105.19%</v>
      </c>
      <c r="E40" s="110"/>
    </row>
    <row r="41" s="214" customFormat="1" ht="20.1" customHeight="1" spans="1:5">
      <c r="A41" s="250" t="s">
        <v>68</v>
      </c>
      <c r="B41" s="110"/>
      <c r="C41" s="110"/>
      <c r="D41" s="149" t="e">
        <f t="shared" si="0"/>
        <v>#DIV/0!</v>
      </c>
      <c r="E41" s="110"/>
    </row>
    <row r="42" s="214" customFormat="1" ht="20.1" customHeight="1" spans="1:5">
      <c r="A42" s="251" t="s">
        <v>69</v>
      </c>
      <c r="B42" s="110"/>
      <c r="C42" s="110"/>
      <c r="D42" s="149" t="e">
        <f t="shared" si="0"/>
        <v>#DIV/0!</v>
      </c>
      <c r="E42" s="110"/>
    </row>
    <row r="43" s="214" customFormat="1" ht="20.1" customHeight="1" spans="1:5">
      <c r="A43" s="251" t="s">
        <v>92</v>
      </c>
      <c r="B43" s="110"/>
      <c r="C43" s="110"/>
      <c r="D43" s="149" t="e">
        <f t="shared" si="0"/>
        <v>#DIV/0!</v>
      </c>
      <c r="E43" s="110"/>
    </row>
    <row r="44" s="214" customFormat="1" ht="20.1" customHeight="1" spans="1:5">
      <c r="A44" s="251" t="s">
        <v>93</v>
      </c>
      <c r="B44" s="110"/>
      <c r="C44" s="110"/>
      <c r="D44" s="149" t="e">
        <f t="shared" si="0"/>
        <v>#DIV/0!</v>
      </c>
      <c r="E44" s="110"/>
    </row>
    <row r="45" s="214" customFormat="1" ht="20.1" customHeight="1" spans="1:5">
      <c r="A45" s="250" t="s">
        <v>94</v>
      </c>
      <c r="B45" s="110"/>
      <c r="C45" s="110"/>
      <c r="D45" s="149" t="e">
        <f t="shared" si="0"/>
        <v>#DIV/0!</v>
      </c>
      <c r="E45" s="110"/>
    </row>
    <row r="46" s="214" customFormat="1" ht="20.1" customHeight="1" spans="1:5">
      <c r="A46" s="250" t="s">
        <v>95</v>
      </c>
      <c r="B46" s="110"/>
      <c r="C46" s="110"/>
      <c r="D46" s="149" t="e">
        <f t="shared" si="0"/>
        <v>#DIV/0!</v>
      </c>
      <c r="E46" s="110"/>
    </row>
    <row r="47" s="214" customFormat="1" ht="20.1" customHeight="1" spans="1:5">
      <c r="A47" s="250" t="s">
        <v>96</v>
      </c>
      <c r="B47" s="110"/>
      <c r="C47" s="110"/>
      <c r="D47" s="149" t="e">
        <f t="shared" si="0"/>
        <v>#DIV/0!</v>
      </c>
      <c r="E47" s="110"/>
    </row>
    <row r="48" s="214" customFormat="1" ht="20.1" customHeight="1" spans="1:5">
      <c r="A48" s="250" t="s">
        <v>97</v>
      </c>
      <c r="B48" s="110"/>
      <c r="C48" s="110"/>
      <c r="D48" s="149" t="e">
        <f t="shared" si="0"/>
        <v>#DIV/0!</v>
      </c>
      <c r="E48" s="110"/>
    </row>
    <row r="49" s="214" customFormat="1" ht="20.1" customHeight="1" spans="1:5">
      <c r="A49" s="250" t="s">
        <v>76</v>
      </c>
      <c r="B49" s="110"/>
      <c r="C49" s="110"/>
      <c r="D49" s="149" t="e">
        <f t="shared" si="0"/>
        <v>#DIV/0!</v>
      </c>
      <c r="E49" s="110"/>
    </row>
    <row r="50" s="214" customFormat="1" ht="20.1" customHeight="1" spans="1:5">
      <c r="A50" s="251" t="s">
        <v>98</v>
      </c>
      <c r="B50" s="110"/>
      <c r="C50" s="110"/>
      <c r="D50" s="149" t="e">
        <f t="shared" si="0"/>
        <v>#DIV/0!</v>
      </c>
      <c r="E50" s="110"/>
    </row>
    <row r="51" s="214" customFormat="1" ht="20.1" customHeight="1" spans="1:5">
      <c r="A51" s="251" t="s">
        <v>99</v>
      </c>
      <c r="B51" s="131">
        <f>SUM(B52:B61)</f>
        <v>208</v>
      </c>
      <c r="C51" s="131">
        <f>SUM(C52:C61)</f>
        <v>219</v>
      </c>
      <c r="D51" s="149" t="str">
        <f t="shared" si="0"/>
        <v>105.29%</v>
      </c>
      <c r="E51" s="110"/>
    </row>
    <row r="52" s="214" customFormat="1" ht="20.1" customHeight="1" spans="1:5">
      <c r="A52" s="251" t="s">
        <v>67</v>
      </c>
      <c r="B52" s="110">
        <v>208</v>
      </c>
      <c r="C52" s="110">
        <v>219</v>
      </c>
      <c r="D52" s="149" t="str">
        <f t="shared" si="0"/>
        <v>105.29%</v>
      </c>
      <c r="E52" s="110"/>
    </row>
    <row r="53" s="214" customFormat="1" ht="20.1" customHeight="1" spans="1:5">
      <c r="A53" s="110" t="s">
        <v>68</v>
      </c>
      <c r="B53" s="110"/>
      <c r="C53" s="110"/>
      <c r="D53" s="149" t="e">
        <f t="shared" si="0"/>
        <v>#DIV/0!</v>
      </c>
      <c r="E53" s="110"/>
    </row>
    <row r="54" s="214" customFormat="1" ht="20.1" customHeight="1" spans="1:5">
      <c r="A54" s="250" t="s">
        <v>69</v>
      </c>
      <c r="B54" s="110"/>
      <c r="C54" s="110"/>
      <c r="D54" s="149" t="e">
        <f t="shared" si="0"/>
        <v>#DIV/0!</v>
      </c>
      <c r="E54" s="110"/>
    </row>
    <row r="55" s="214" customFormat="1" ht="20.1" customHeight="1" spans="1:5">
      <c r="A55" s="250" t="s">
        <v>100</v>
      </c>
      <c r="B55" s="110"/>
      <c r="C55" s="110"/>
      <c r="D55" s="149" t="e">
        <f t="shared" si="0"/>
        <v>#DIV/0!</v>
      </c>
      <c r="E55" s="110"/>
    </row>
    <row r="56" s="214" customFormat="1" ht="20.1" customHeight="1" spans="1:5">
      <c r="A56" s="250" t="s">
        <v>101</v>
      </c>
      <c r="B56" s="110"/>
      <c r="C56" s="110"/>
      <c r="D56" s="149" t="e">
        <f t="shared" si="0"/>
        <v>#DIV/0!</v>
      </c>
      <c r="E56" s="110"/>
    </row>
    <row r="57" s="214" customFormat="1" ht="20.1" customHeight="1" spans="1:5">
      <c r="A57" s="251" t="s">
        <v>102</v>
      </c>
      <c r="B57" s="110"/>
      <c r="C57" s="110"/>
      <c r="D57" s="149" t="e">
        <f t="shared" si="0"/>
        <v>#DIV/0!</v>
      </c>
      <c r="E57" s="110"/>
    </row>
    <row r="58" s="214" customFormat="1" ht="20.1" customHeight="1" spans="1:5">
      <c r="A58" s="251" t="s">
        <v>103</v>
      </c>
      <c r="B58" s="110"/>
      <c r="C58" s="110"/>
      <c r="D58" s="149" t="e">
        <f t="shared" si="0"/>
        <v>#DIV/0!</v>
      </c>
      <c r="E58" s="110"/>
    </row>
    <row r="59" s="214" customFormat="1" ht="20.1" customHeight="1" spans="1:5">
      <c r="A59" s="251" t="s">
        <v>104</v>
      </c>
      <c r="B59" s="110"/>
      <c r="C59" s="110"/>
      <c r="D59" s="149" t="e">
        <f t="shared" si="0"/>
        <v>#DIV/0!</v>
      </c>
      <c r="E59" s="110"/>
    </row>
    <row r="60" s="214" customFormat="1" ht="20.1" customHeight="1" spans="1:5">
      <c r="A60" s="250" t="s">
        <v>76</v>
      </c>
      <c r="B60" s="110"/>
      <c r="C60" s="110"/>
      <c r="D60" s="149" t="e">
        <f t="shared" si="0"/>
        <v>#DIV/0!</v>
      </c>
      <c r="E60" s="110"/>
    </row>
    <row r="61" s="214" customFormat="1" ht="20.1" customHeight="1" spans="1:5">
      <c r="A61" s="250" t="s">
        <v>105</v>
      </c>
      <c r="B61" s="110"/>
      <c r="C61" s="110"/>
      <c r="D61" s="149" t="e">
        <f t="shared" si="0"/>
        <v>#DIV/0!</v>
      </c>
      <c r="E61" s="110"/>
    </row>
    <row r="62" s="214" customFormat="1" ht="20.1" customHeight="1" spans="1:5">
      <c r="A62" s="250" t="s">
        <v>106</v>
      </c>
      <c r="B62" s="131">
        <f>SUM(B63:B72)</f>
        <v>820</v>
      </c>
      <c r="C62" s="131">
        <f>SUM(C63:C72)</f>
        <v>852</v>
      </c>
      <c r="D62" s="149" t="str">
        <f t="shared" si="0"/>
        <v>103.90%</v>
      </c>
      <c r="E62" s="110"/>
    </row>
    <row r="63" s="214" customFormat="1" ht="20.1" customHeight="1" spans="1:5">
      <c r="A63" s="251" t="s">
        <v>67</v>
      </c>
      <c r="B63" s="110">
        <v>813</v>
      </c>
      <c r="C63" s="110">
        <v>852</v>
      </c>
      <c r="D63" s="149" t="str">
        <f t="shared" si="0"/>
        <v>104.80%</v>
      </c>
      <c r="E63" s="110"/>
    </row>
    <row r="64" s="214" customFormat="1" ht="20.1" customHeight="1" spans="1:5">
      <c r="A64" s="110" t="s">
        <v>68</v>
      </c>
      <c r="B64" s="110"/>
      <c r="C64" s="110"/>
      <c r="D64" s="149" t="e">
        <f t="shared" si="0"/>
        <v>#DIV/0!</v>
      </c>
      <c r="E64" s="110"/>
    </row>
    <row r="65" s="214" customFormat="1" ht="20.1" customHeight="1" spans="1:5">
      <c r="A65" s="110" t="s">
        <v>69</v>
      </c>
      <c r="B65" s="110"/>
      <c r="C65" s="110"/>
      <c r="D65" s="149" t="e">
        <f t="shared" si="0"/>
        <v>#DIV/0!</v>
      </c>
      <c r="E65" s="110"/>
    </row>
    <row r="66" s="214" customFormat="1" ht="20.1" customHeight="1" spans="1:5">
      <c r="A66" s="110" t="s">
        <v>107</v>
      </c>
      <c r="B66" s="110"/>
      <c r="C66" s="110"/>
      <c r="D66" s="149" t="e">
        <f t="shared" si="0"/>
        <v>#DIV/0!</v>
      </c>
      <c r="E66" s="110"/>
    </row>
    <row r="67" s="214" customFormat="1" ht="20.1" customHeight="1" spans="1:5">
      <c r="A67" s="110" t="s">
        <v>108</v>
      </c>
      <c r="B67" s="110"/>
      <c r="C67" s="110"/>
      <c r="D67" s="149" t="e">
        <f t="shared" si="0"/>
        <v>#DIV/0!</v>
      </c>
      <c r="E67" s="110"/>
    </row>
    <row r="68" s="214" customFormat="1" ht="20.1" customHeight="1" spans="1:5">
      <c r="A68" s="110" t="s">
        <v>109</v>
      </c>
      <c r="B68" s="110"/>
      <c r="C68" s="110"/>
      <c r="D68" s="149" t="e">
        <f t="shared" si="0"/>
        <v>#DIV/0!</v>
      </c>
      <c r="E68" s="110"/>
    </row>
    <row r="69" s="214" customFormat="1" ht="20.1" customHeight="1" spans="1:5">
      <c r="A69" s="250" t="s">
        <v>110</v>
      </c>
      <c r="B69" s="110"/>
      <c r="C69" s="110"/>
      <c r="D69" s="149" t="e">
        <f t="shared" si="0"/>
        <v>#DIV/0!</v>
      </c>
      <c r="E69" s="110"/>
    </row>
    <row r="70" s="214" customFormat="1" ht="20.1" customHeight="1" spans="1:5">
      <c r="A70" s="251" t="s">
        <v>111</v>
      </c>
      <c r="B70" s="110"/>
      <c r="C70" s="110"/>
      <c r="D70" s="149" t="e">
        <f t="shared" ref="D70:D133" si="1">TEXT(C70/B70,"0.00%")</f>
        <v>#DIV/0!</v>
      </c>
      <c r="E70" s="110"/>
    </row>
    <row r="71" s="214" customFormat="1" ht="20.1" customHeight="1" spans="1:5">
      <c r="A71" s="251" t="s">
        <v>76</v>
      </c>
      <c r="B71" s="110"/>
      <c r="C71" s="110"/>
      <c r="D71" s="149" t="e">
        <f t="shared" si="1"/>
        <v>#DIV/0!</v>
      </c>
      <c r="E71" s="110"/>
    </row>
    <row r="72" s="214" customFormat="1" ht="20.1" customHeight="1" spans="1:5">
      <c r="A72" s="251" t="s">
        <v>112</v>
      </c>
      <c r="B72" s="110">
        <v>7</v>
      </c>
      <c r="C72" s="110"/>
      <c r="D72" s="149" t="str">
        <f t="shared" si="1"/>
        <v>0.00%</v>
      </c>
      <c r="E72" s="110"/>
    </row>
    <row r="73" s="214" customFormat="1" ht="20.1" customHeight="1" spans="1:5">
      <c r="A73" s="250" t="s">
        <v>113</v>
      </c>
      <c r="B73" s="131">
        <f>SUM(B74:B84)</f>
        <v>126</v>
      </c>
      <c r="C73" s="131">
        <f>SUM(C74:C84)</f>
        <v>130</v>
      </c>
      <c r="D73" s="149" t="str">
        <f t="shared" si="1"/>
        <v>103.17%</v>
      </c>
      <c r="E73" s="110"/>
    </row>
    <row r="74" s="214" customFormat="1" ht="20.1" customHeight="1" spans="1:5">
      <c r="A74" s="250" t="s">
        <v>67</v>
      </c>
      <c r="B74" s="110"/>
      <c r="C74" s="110"/>
      <c r="D74" s="149" t="e">
        <f t="shared" si="1"/>
        <v>#DIV/0!</v>
      </c>
      <c r="E74" s="110"/>
    </row>
    <row r="75" s="214" customFormat="1" ht="20.1" customHeight="1" spans="1:5">
      <c r="A75" s="250" t="s">
        <v>68</v>
      </c>
      <c r="B75" s="110"/>
      <c r="C75" s="110"/>
      <c r="D75" s="149" t="e">
        <f t="shared" si="1"/>
        <v>#DIV/0!</v>
      </c>
      <c r="E75" s="110"/>
    </row>
    <row r="76" s="214" customFormat="1" ht="20.1" customHeight="1" spans="1:5">
      <c r="A76" s="251" t="s">
        <v>69</v>
      </c>
      <c r="B76" s="110"/>
      <c r="C76" s="110"/>
      <c r="D76" s="149" t="e">
        <f t="shared" si="1"/>
        <v>#DIV/0!</v>
      </c>
      <c r="E76" s="110"/>
    </row>
    <row r="77" s="214" customFormat="1" ht="20.1" customHeight="1" spans="1:5">
      <c r="A77" s="251" t="s">
        <v>114</v>
      </c>
      <c r="B77" s="110"/>
      <c r="C77" s="110"/>
      <c r="D77" s="149" t="e">
        <f t="shared" si="1"/>
        <v>#DIV/0!</v>
      </c>
      <c r="E77" s="110"/>
    </row>
    <row r="78" s="214" customFormat="1" ht="20.1" customHeight="1" spans="1:5">
      <c r="A78" s="251" t="s">
        <v>115</v>
      </c>
      <c r="B78" s="110"/>
      <c r="C78" s="110"/>
      <c r="D78" s="149" t="e">
        <f t="shared" si="1"/>
        <v>#DIV/0!</v>
      </c>
      <c r="E78" s="110"/>
    </row>
    <row r="79" s="214" customFormat="1" ht="20.1" customHeight="1" spans="1:5">
      <c r="A79" s="110" t="s">
        <v>116</v>
      </c>
      <c r="B79" s="110">
        <v>126</v>
      </c>
      <c r="C79" s="110">
        <v>130</v>
      </c>
      <c r="D79" s="149" t="str">
        <f t="shared" si="1"/>
        <v>103.17%</v>
      </c>
      <c r="E79" s="110"/>
    </row>
    <row r="80" s="214" customFormat="1" ht="20.1" customHeight="1" spans="1:5">
      <c r="A80" s="250" t="s">
        <v>117</v>
      </c>
      <c r="B80" s="110"/>
      <c r="C80" s="110"/>
      <c r="D80" s="149" t="e">
        <f t="shared" si="1"/>
        <v>#DIV/0!</v>
      </c>
      <c r="E80" s="110"/>
    </row>
    <row r="81" s="214" customFormat="1" ht="20.1" customHeight="1" spans="1:5">
      <c r="A81" s="250" t="s">
        <v>118</v>
      </c>
      <c r="B81" s="110"/>
      <c r="C81" s="110"/>
      <c r="D81" s="149" t="e">
        <f t="shared" si="1"/>
        <v>#DIV/0!</v>
      </c>
      <c r="E81" s="110"/>
    </row>
    <row r="82" s="214" customFormat="1" ht="20.1" customHeight="1" spans="1:5">
      <c r="A82" s="250" t="s">
        <v>110</v>
      </c>
      <c r="B82" s="110"/>
      <c r="C82" s="110"/>
      <c r="D82" s="149" t="e">
        <f t="shared" si="1"/>
        <v>#DIV/0!</v>
      </c>
      <c r="E82" s="110"/>
    </row>
    <row r="83" s="214" customFormat="1" ht="20.1" customHeight="1" spans="1:5">
      <c r="A83" s="251" t="s">
        <v>76</v>
      </c>
      <c r="B83" s="110"/>
      <c r="C83" s="110"/>
      <c r="D83" s="149" t="e">
        <f t="shared" si="1"/>
        <v>#DIV/0!</v>
      </c>
      <c r="E83" s="110"/>
    </row>
    <row r="84" s="214" customFormat="1" ht="20.1" customHeight="1" spans="1:5">
      <c r="A84" s="251" t="s">
        <v>119</v>
      </c>
      <c r="B84" s="110"/>
      <c r="C84" s="110"/>
      <c r="D84" s="149" t="e">
        <f t="shared" si="1"/>
        <v>#DIV/0!</v>
      </c>
      <c r="E84" s="110"/>
    </row>
    <row r="85" s="214" customFormat="1" ht="20.1" customHeight="1" spans="1:5">
      <c r="A85" s="251" t="s">
        <v>120</v>
      </c>
      <c r="B85" s="131">
        <f>SUM(B86:B93)</f>
        <v>205</v>
      </c>
      <c r="C85" s="131">
        <f>SUM(C86:C93)</f>
        <v>225</v>
      </c>
      <c r="D85" s="149" t="str">
        <f t="shared" si="1"/>
        <v>109.76%</v>
      </c>
      <c r="E85" s="110"/>
    </row>
    <row r="86" s="214" customFormat="1" ht="20.1" customHeight="1" spans="1:5">
      <c r="A86" s="250" t="s">
        <v>67</v>
      </c>
      <c r="B86" s="110">
        <v>205</v>
      </c>
      <c r="C86" s="110">
        <v>225</v>
      </c>
      <c r="D86" s="149" t="str">
        <f t="shared" si="1"/>
        <v>109.76%</v>
      </c>
      <c r="E86" s="110"/>
    </row>
    <row r="87" s="214" customFormat="1" ht="20.1" customHeight="1" spans="1:5">
      <c r="A87" s="250" t="s">
        <v>68</v>
      </c>
      <c r="B87" s="110"/>
      <c r="C87" s="110"/>
      <c r="D87" s="149" t="e">
        <f t="shared" si="1"/>
        <v>#DIV/0!</v>
      </c>
      <c r="E87" s="110"/>
    </row>
    <row r="88" s="214" customFormat="1" ht="20.1" customHeight="1" spans="1:5">
      <c r="A88" s="250" t="s">
        <v>69</v>
      </c>
      <c r="B88" s="110"/>
      <c r="C88" s="110"/>
      <c r="D88" s="149" t="e">
        <f t="shared" si="1"/>
        <v>#DIV/0!</v>
      </c>
      <c r="E88" s="110"/>
    </row>
    <row r="89" s="214" customFormat="1" ht="20.1" customHeight="1" spans="1:5">
      <c r="A89" s="251" t="s">
        <v>121</v>
      </c>
      <c r="B89" s="110"/>
      <c r="C89" s="110"/>
      <c r="D89" s="149" t="e">
        <f t="shared" si="1"/>
        <v>#DIV/0!</v>
      </c>
      <c r="E89" s="110"/>
    </row>
    <row r="90" s="214" customFormat="1" ht="20.1" customHeight="1" spans="1:5">
      <c r="A90" s="251" t="s">
        <v>122</v>
      </c>
      <c r="B90" s="110"/>
      <c r="C90" s="110"/>
      <c r="D90" s="149" t="e">
        <f t="shared" si="1"/>
        <v>#DIV/0!</v>
      </c>
      <c r="E90" s="110"/>
    </row>
    <row r="91" s="214" customFormat="1" ht="20.1" customHeight="1" spans="1:5">
      <c r="A91" s="251" t="s">
        <v>110</v>
      </c>
      <c r="B91" s="110"/>
      <c r="C91" s="110"/>
      <c r="D91" s="149" t="e">
        <f t="shared" si="1"/>
        <v>#DIV/0!</v>
      </c>
      <c r="E91" s="110"/>
    </row>
    <row r="92" s="214" customFormat="1" ht="20.1" customHeight="1" spans="1:5">
      <c r="A92" s="251" t="s">
        <v>76</v>
      </c>
      <c r="B92" s="110"/>
      <c r="C92" s="110"/>
      <c r="D92" s="149" t="e">
        <f t="shared" si="1"/>
        <v>#DIV/0!</v>
      </c>
      <c r="E92" s="110"/>
    </row>
    <row r="93" s="214" customFormat="1" ht="20.1" customHeight="1" spans="1:5">
      <c r="A93" s="110" t="s">
        <v>123</v>
      </c>
      <c r="B93" s="110"/>
      <c r="C93" s="110"/>
      <c r="D93" s="149" t="e">
        <f t="shared" si="1"/>
        <v>#DIV/0!</v>
      </c>
      <c r="E93" s="110"/>
    </row>
    <row r="94" s="214" customFormat="1" ht="20.1" customHeight="1" spans="1:5">
      <c r="A94" s="250" t="s">
        <v>124</v>
      </c>
      <c r="B94" s="131">
        <f>SUM(B95:B103)</f>
        <v>0</v>
      </c>
      <c r="C94" s="131">
        <f>SUM(C95:C103)</f>
        <v>0</v>
      </c>
      <c r="D94" s="149" t="e">
        <f t="shared" si="1"/>
        <v>#DIV/0!</v>
      </c>
      <c r="E94" s="110"/>
    </row>
    <row r="95" s="214" customFormat="1" ht="20.1" customHeight="1" spans="1:5">
      <c r="A95" s="250" t="s">
        <v>67</v>
      </c>
      <c r="B95" s="110"/>
      <c r="C95" s="110"/>
      <c r="D95" s="149" t="e">
        <f t="shared" si="1"/>
        <v>#DIV/0!</v>
      </c>
      <c r="E95" s="110"/>
    </row>
    <row r="96" s="214" customFormat="1" ht="20.1" customHeight="1" spans="1:5">
      <c r="A96" s="251" t="s">
        <v>68</v>
      </c>
      <c r="B96" s="110"/>
      <c r="C96" s="110"/>
      <c r="D96" s="149" t="e">
        <f t="shared" si="1"/>
        <v>#DIV/0!</v>
      </c>
      <c r="E96" s="110"/>
    </row>
    <row r="97" s="214" customFormat="1" ht="20.1" customHeight="1" spans="1:5">
      <c r="A97" s="251" t="s">
        <v>69</v>
      </c>
      <c r="B97" s="110"/>
      <c r="C97" s="110"/>
      <c r="D97" s="149" t="e">
        <f t="shared" si="1"/>
        <v>#DIV/0!</v>
      </c>
      <c r="E97" s="110"/>
    </row>
    <row r="98" s="214" customFormat="1" ht="20.1" customHeight="1" spans="1:5">
      <c r="A98" s="251" t="s">
        <v>125</v>
      </c>
      <c r="B98" s="110"/>
      <c r="C98" s="110"/>
      <c r="D98" s="149" t="e">
        <f t="shared" si="1"/>
        <v>#DIV/0!</v>
      </c>
      <c r="E98" s="110"/>
    </row>
    <row r="99" s="214" customFormat="1" ht="20.1" customHeight="1" spans="1:5">
      <c r="A99" s="250" t="s">
        <v>126</v>
      </c>
      <c r="B99" s="110"/>
      <c r="C99" s="110"/>
      <c r="D99" s="149" t="e">
        <f t="shared" si="1"/>
        <v>#DIV/0!</v>
      </c>
      <c r="E99" s="110"/>
    </row>
    <row r="100" s="214" customFormat="1" ht="20.1" customHeight="1" spans="1:5">
      <c r="A100" s="250" t="s">
        <v>127</v>
      </c>
      <c r="B100" s="110"/>
      <c r="C100" s="110"/>
      <c r="D100" s="149" t="e">
        <f t="shared" si="1"/>
        <v>#DIV/0!</v>
      </c>
      <c r="E100" s="110"/>
    </row>
    <row r="101" s="214" customFormat="1" ht="20.1" customHeight="1" spans="1:5">
      <c r="A101" s="250" t="s">
        <v>110</v>
      </c>
      <c r="B101" s="110"/>
      <c r="C101" s="110"/>
      <c r="D101" s="149" t="e">
        <f t="shared" si="1"/>
        <v>#DIV/0!</v>
      </c>
      <c r="E101" s="110"/>
    </row>
    <row r="102" s="214" customFormat="1" ht="20.1" customHeight="1" spans="1:5">
      <c r="A102" s="251" t="s">
        <v>76</v>
      </c>
      <c r="B102" s="110"/>
      <c r="C102" s="110"/>
      <c r="D102" s="149" t="e">
        <f t="shared" si="1"/>
        <v>#DIV/0!</v>
      </c>
      <c r="E102" s="110"/>
    </row>
    <row r="103" s="214" customFormat="1" ht="20.1" customHeight="1" spans="1:5">
      <c r="A103" s="251" t="s">
        <v>128</v>
      </c>
      <c r="B103" s="110"/>
      <c r="C103" s="110"/>
      <c r="D103" s="149" t="e">
        <f t="shared" si="1"/>
        <v>#DIV/0!</v>
      </c>
      <c r="E103" s="110"/>
    </row>
    <row r="104" s="214" customFormat="1" ht="20.1" customHeight="1" spans="1:5">
      <c r="A104" s="251" t="s">
        <v>129</v>
      </c>
      <c r="B104" s="131">
        <f>SUM(B105:B118)</f>
        <v>531</v>
      </c>
      <c r="C104" s="131">
        <f>SUM(C105:C118)</f>
        <v>332</v>
      </c>
      <c r="D104" s="149" t="str">
        <f t="shared" si="1"/>
        <v>62.52%</v>
      </c>
      <c r="E104" s="110"/>
    </row>
    <row r="105" s="214" customFormat="1" ht="20.1" customHeight="1" spans="1:5">
      <c r="A105" s="251" t="s">
        <v>67</v>
      </c>
      <c r="B105" s="110">
        <v>315</v>
      </c>
      <c r="C105" s="110">
        <v>332</v>
      </c>
      <c r="D105" s="149" t="str">
        <f t="shared" si="1"/>
        <v>105.40%</v>
      </c>
      <c r="E105" s="110"/>
    </row>
    <row r="106" s="214" customFormat="1" ht="20.1" customHeight="1" spans="1:5">
      <c r="A106" s="250" t="s">
        <v>68</v>
      </c>
      <c r="B106" s="110"/>
      <c r="C106" s="110"/>
      <c r="D106" s="149" t="e">
        <f t="shared" si="1"/>
        <v>#DIV/0!</v>
      </c>
      <c r="E106" s="110"/>
    </row>
    <row r="107" s="214" customFormat="1" ht="20.1" customHeight="1" spans="1:5">
      <c r="A107" s="250" t="s">
        <v>69</v>
      </c>
      <c r="B107" s="110"/>
      <c r="C107" s="110"/>
      <c r="D107" s="149" t="e">
        <f t="shared" si="1"/>
        <v>#DIV/0!</v>
      </c>
      <c r="E107" s="110"/>
    </row>
    <row r="108" s="214" customFormat="1" ht="20.1" customHeight="1" spans="1:5">
      <c r="A108" s="250" t="s">
        <v>130</v>
      </c>
      <c r="B108" s="110"/>
      <c r="C108" s="110"/>
      <c r="D108" s="149" t="e">
        <f t="shared" si="1"/>
        <v>#DIV/0!</v>
      </c>
      <c r="E108" s="110"/>
    </row>
    <row r="109" s="214" customFormat="1" ht="20.1" customHeight="1" spans="1:5">
      <c r="A109" s="251" t="s">
        <v>131</v>
      </c>
      <c r="B109" s="110"/>
      <c r="C109" s="110"/>
      <c r="D109" s="149" t="e">
        <f t="shared" si="1"/>
        <v>#DIV/0!</v>
      </c>
      <c r="E109" s="110"/>
    </row>
    <row r="110" s="214" customFormat="1" ht="20.1" customHeight="1" spans="1:5">
      <c r="A110" s="251" t="s">
        <v>132</v>
      </c>
      <c r="B110" s="110"/>
      <c r="C110" s="110"/>
      <c r="D110" s="149" t="e">
        <f t="shared" si="1"/>
        <v>#DIV/0!</v>
      </c>
      <c r="E110" s="110"/>
    </row>
    <row r="111" s="214" customFormat="1" ht="20.1" customHeight="1" spans="1:5">
      <c r="A111" s="251" t="s">
        <v>133</v>
      </c>
      <c r="B111" s="110"/>
      <c r="C111" s="110"/>
      <c r="D111" s="149" t="e">
        <f t="shared" si="1"/>
        <v>#DIV/0!</v>
      </c>
      <c r="E111" s="110"/>
    </row>
    <row r="112" s="214" customFormat="1" ht="20.1" customHeight="1" spans="1:5">
      <c r="A112" s="250" t="s">
        <v>134</v>
      </c>
      <c r="B112" s="110"/>
      <c r="C112" s="110"/>
      <c r="D112" s="149" t="e">
        <f t="shared" si="1"/>
        <v>#DIV/0!</v>
      </c>
      <c r="E112" s="110"/>
    </row>
    <row r="113" s="214" customFormat="1" ht="20.1" customHeight="1" spans="1:5">
      <c r="A113" s="250" t="s">
        <v>135</v>
      </c>
      <c r="B113" s="110"/>
      <c r="C113" s="110"/>
      <c r="D113" s="149" t="e">
        <f t="shared" si="1"/>
        <v>#DIV/0!</v>
      </c>
      <c r="E113" s="110"/>
    </row>
    <row r="114" s="214" customFormat="1" ht="20.1" customHeight="1" spans="1:5">
      <c r="A114" s="250" t="s">
        <v>136</v>
      </c>
      <c r="B114" s="110"/>
      <c r="C114" s="110"/>
      <c r="D114" s="149" t="e">
        <f t="shared" si="1"/>
        <v>#DIV/0!</v>
      </c>
      <c r="E114" s="110"/>
    </row>
    <row r="115" s="214" customFormat="1" ht="20.1" customHeight="1" spans="1:5">
      <c r="A115" s="251" t="s">
        <v>137</v>
      </c>
      <c r="B115" s="110"/>
      <c r="C115" s="110"/>
      <c r="D115" s="149" t="e">
        <f t="shared" si="1"/>
        <v>#DIV/0!</v>
      </c>
      <c r="E115" s="110"/>
    </row>
    <row r="116" s="214" customFormat="1" ht="20.1" customHeight="1" spans="1:5">
      <c r="A116" s="251" t="s">
        <v>138</v>
      </c>
      <c r="B116" s="110"/>
      <c r="C116" s="110"/>
      <c r="D116" s="149" t="e">
        <f t="shared" si="1"/>
        <v>#DIV/0!</v>
      </c>
      <c r="E116" s="110"/>
    </row>
    <row r="117" s="214" customFormat="1" ht="20.1" customHeight="1" spans="1:5">
      <c r="A117" s="251" t="s">
        <v>76</v>
      </c>
      <c r="B117" s="110"/>
      <c r="C117" s="110"/>
      <c r="D117" s="149" t="e">
        <f t="shared" si="1"/>
        <v>#DIV/0!</v>
      </c>
      <c r="E117" s="110"/>
    </row>
    <row r="118" s="214" customFormat="1" ht="20.1" customHeight="1" spans="1:5">
      <c r="A118" s="251" t="s">
        <v>139</v>
      </c>
      <c r="B118" s="110">
        <v>216</v>
      </c>
      <c r="C118" s="110"/>
      <c r="D118" s="149" t="str">
        <f t="shared" si="1"/>
        <v>0.00%</v>
      </c>
      <c r="E118" s="110"/>
    </row>
    <row r="119" s="214" customFormat="1" ht="20.1" customHeight="1" spans="1:5">
      <c r="A119" s="110" t="s">
        <v>140</v>
      </c>
      <c r="B119" s="131">
        <f>SUM(B120:B127)</f>
        <v>354</v>
      </c>
      <c r="C119" s="131">
        <f>SUM(C120:C127)</f>
        <v>348</v>
      </c>
      <c r="D119" s="149" t="str">
        <f t="shared" si="1"/>
        <v>98.31%</v>
      </c>
      <c r="E119" s="110"/>
    </row>
    <row r="120" s="214" customFormat="1" ht="20.1" customHeight="1" spans="1:5">
      <c r="A120" s="250" t="s">
        <v>67</v>
      </c>
      <c r="B120" s="110">
        <v>334</v>
      </c>
      <c r="C120" s="110">
        <v>348</v>
      </c>
      <c r="D120" s="149" t="str">
        <f t="shared" si="1"/>
        <v>104.19%</v>
      </c>
      <c r="E120" s="110"/>
    </row>
    <row r="121" s="214" customFormat="1" ht="20.1" customHeight="1" spans="1:5">
      <c r="A121" s="250" t="s">
        <v>68</v>
      </c>
      <c r="B121" s="110"/>
      <c r="C121" s="110"/>
      <c r="D121" s="149" t="e">
        <f t="shared" si="1"/>
        <v>#DIV/0!</v>
      </c>
      <c r="E121" s="110"/>
    </row>
    <row r="122" s="214" customFormat="1" ht="20.1" customHeight="1" spans="1:5">
      <c r="A122" s="250" t="s">
        <v>69</v>
      </c>
      <c r="B122" s="110"/>
      <c r="C122" s="110"/>
      <c r="D122" s="149" t="e">
        <f t="shared" si="1"/>
        <v>#DIV/0!</v>
      </c>
      <c r="E122" s="110"/>
    </row>
    <row r="123" s="214" customFormat="1" ht="20.1" customHeight="1" spans="1:5">
      <c r="A123" s="251" t="s">
        <v>141</v>
      </c>
      <c r="B123" s="110"/>
      <c r="C123" s="110"/>
      <c r="D123" s="149" t="e">
        <f t="shared" si="1"/>
        <v>#DIV/0!</v>
      </c>
      <c r="E123" s="110"/>
    </row>
    <row r="124" s="214" customFormat="1" ht="20.1" customHeight="1" spans="1:5">
      <c r="A124" s="251" t="s">
        <v>142</v>
      </c>
      <c r="B124" s="110"/>
      <c r="C124" s="110"/>
      <c r="D124" s="149" t="e">
        <f t="shared" si="1"/>
        <v>#DIV/0!</v>
      </c>
      <c r="E124" s="110"/>
    </row>
    <row r="125" s="214" customFormat="1" ht="20.1" customHeight="1" spans="1:5">
      <c r="A125" s="251" t="s">
        <v>143</v>
      </c>
      <c r="B125" s="110"/>
      <c r="C125" s="110"/>
      <c r="D125" s="149" t="e">
        <f t="shared" si="1"/>
        <v>#DIV/0!</v>
      </c>
      <c r="E125" s="110"/>
    </row>
    <row r="126" s="214" customFormat="1" ht="20.1" customHeight="1" spans="1:5">
      <c r="A126" s="250" t="s">
        <v>76</v>
      </c>
      <c r="B126" s="110"/>
      <c r="C126" s="110"/>
      <c r="D126" s="149" t="e">
        <f t="shared" si="1"/>
        <v>#DIV/0!</v>
      </c>
      <c r="E126" s="110"/>
    </row>
    <row r="127" s="214" customFormat="1" ht="20.1" customHeight="1" spans="1:5">
      <c r="A127" s="250" t="s">
        <v>144</v>
      </c>
      <c r="B127" s="110">
        <v>20</v>
      </c>
      <c r="C127" s="110"/>
      <c r="D127" s="149" t="str">
        <f t="shared" si="1"/>
        <v>0.00%</v>
      </c>
      <c r="E127" s="110"/>
    </row>
    <row r="128" s="214" customFormat="1" ht="20.1" customHeight="1" spans="1:5">
      <c r="A128" s="110" t="s">
        <v>145</v>
      </c>
      <c r="B128" s="131">
        <f>SUM(B129:B138)</f>
        <v>495</v>
      </c>
      <c r="C128" s="131">
        <f>SUM(C129:C138)</f>
        <v>508</v>
      </c>
      <c r="D128" s="149" t="str">
        <f t="shared" si="1"/>
        <v>102.63%</v>
      </c>
      <c r="E128" s="110"/>
    </row>
    <row r="129" s="214" customFormat="1" ht="20.1" customHeight="1" spans="1:5">
      <c r="A129" s="250" t="s">
        <v>67</v>
      </c>
      <c r="B129" s="110">
        <v>495</v>
      </c>
      <c r="C129" s="110">
        <v>508</v>
      </c>
      <c r="D129" s="149" t="str">
        <f t="shared" si="1"/>
        <v>102.63%</v>
      </c>
      <c r="E129" s="110"/>
    </row>
    <row r="130" s="214" customFormat="1" ht="20.1" customHeight="1" spans="1:5">
      <c r="A130" s="250" t="s">
        <v>68</v>
      </c>
      <c r="B130" s="110"/>
      <c r="C130" s="110"/>
      <c r="D130" s="149" t="e">
        <f t="shared" si="1"/>
        <v>#DIV/0!</v>
      </c>
      <c r="E130" s="110"/>
    </row>
    <row r="131" s="214" customFormat="1" ht="20.1" customHeight="1" spans="1:5">
      <c r="A131" s="250" t="s">
        <v>69</v>
      </c>
      <c r="B131" s="110"/>
      <c r="C131" s="110"/>
      <c r="D131" s="149" t="e">
        <f t="shared" si="1"/>
        <v>#DIV/0!</v>
      </c>
      <c r="E131" s="110"/>
    </row>
    <row r="132" s="214" customFormat="1" ht="20.1" customHeight="1" spans="1:5">
      <c r="A132" s="251" t="s">
        <v>146</v>
      </c>
      <c r="B132" s="110"/>
      <c r="C132" s="110"/>
      <c r="D132" s="149" t="e">
        <f t="shared" si="1"/>
        <v>#DIV/0!</v>
      </c>
      <c r="E132" s="110"/>
    </row>
    <row r="133" s="214" customFormat="1" ht="20.1" customHeight="1" spans="1:5">
      <c r="A133" s="251" t="s">
        <v>147</v>
      </c>
      <c r="B133" s="110"/>
      <c r="C133" s="110"/>
      <c r="D133" s="149" t="e">
        <f t="shared" si="1"/>
        <v>#DIV/0!</v>
      </c>
      <c r="E133" s="110"/>
    </row>
    <row r="134" s="214" customFormat="1" ht="20.1" customHeight="1" spans="1:5">
      <c r="A134" s="251" t="s">
        <v>148</v>
      </c>
      <c r="B134" s="110"/>
      <c r="C134" s="110"/>
      <c r="D134" s="149" t="e">
        <f t="shared" ref="D134:D197" si="2">TEXT(C134/B134,"0.00%")</f>
        <v>#DIV/0!</v>
      </c>
      <c r="E134" s="110"/>
    </row>
    <row r="135" s="214" customFormat="1" ht="20.1" customHeight="1" spans="1:5">
      <c r="A135" s="250" t="s">
        <v>149</v>
      </c>
      <c r="B135" s="110"/>
      <c r="C135" s="110"/>
      <c r="D135" s="149" t="e">
        <f t="shared" si="2"/>
        <v>#DIV/0!</v>
      </c>
      <c r="E135" s="110"/>
    </row>
    <row r="136" s="214" customFormat="1" ht="20.1" customHeight="1" spans="1:5">
      <c r="A136" s="250" t="s">
        <v>150</v>
      </c>
      <c r="B136" s="110"/>
      <c r="C136" s="110"/>
      <c r="D136" s="149" t="e">
        <f t="shared" si="2"/>
        <v>#DIV/0!</v>
      </c>
      <c r="E136" s="110"/>
    </row>
    <row r="137" s="214" customFormat="1" ht="20.1" customHeight="1" spans="1:5">
      <c r="A137" s="250" t="s">
        <v>76</v>
      </c>
      <c r="B137" s="110"/>
      <c r="C137" s="110"/>
      <c r="D137" s="149" t="e">
        <f t="shared" si="2"/>
        <v>#DIV/0!</v>
      </c>
      <c r="E137" s="110"/>
    </row>
    <row r="138" s="214" customFormat="1" ht="20.1" customHeight="1" spans="1:5">
      <c r="A138" s="251" t="s">
        <v>151</v>
      </c>
      <c r="B138" s="110"/>
      <c r="C138" s="110"/>
      <c r="D138" s="149" t="e">
        <f t="shared" si="2"/>
        <v>#DIV/0!</v>
      </c>
      <c r="E138" s="110"/>
    </row>
    <row r="139" s="214" customFormat="1" ht="20.1" customHeight="1" spans="1:5">
      <c r="A139" s="251" t="s">
        <v>152</v>
      </c>
      <c r="B139" s="131">
        <f>SUM(B140:B150)</f>
        <v>0</v>
      </c>
      <c r="C139" s="131">
        <f>SUM(C140:C150)</f>
        <v>0</v>
      </c>
      <c r="D139" s="149" t="e">
        <f t="shared" si="2"/>
        <v>#DIV/0!</v>
      </c>
      <c r="E139" s="110"/>
    </row>
    <row r="140" s="214" customFormat="1" ht="20.1" customHeight="1" spans="1:5">
      <c r="A140" s="251" t="s">
        <v>67</v>
      </c>
      <c r="B140" s="110"/>
      <c r="C140" s="110"/>
      <c r="D140" s="149" t="e">
        <f t="shared" si="2"/>
        <v>#DIV/0!</v>
      </c>
      <c r="E140" s="110"/>
    </row>
    <row r="141" s="214" customFormat="1" ht="20.1" customHeight="1" spans="1:5">
      <c r="A141" s="110" t="s">
        <v>68</v>
      </c>
      <c r="B141" s="110"/>
      <c r="C141" s="110"/>
      <c r="D141" s="149" t="e">
        <f t="shared" si="2"/>
        <v>#DIV/0!</v>
      </c>
      <c r="E141" s="110"/>
    </row>
    <row r="142" s="214" customFormat="1" ht="20.1" customHeight="1" spans="1:5">
      <c r="A142" s="250" t="s">
        <v>69</v>
      </c>
      <c r="B142" s="110"/>
      <c r="C142" s="110"/>
      <c r="D142" s="149" t="e">
        <f t="shared" si="2"/>
        <v>#DIV/0!</v>
      </c>
      <c r="E142" s="110"/>
    </row>
    <row r="143" s="214" customFormat="1" ht="20.1" customHeight="1" spans="1:5">
      <c r="A143" s="250" t="s">
        <v>153</v>
      </c>
      <c r="B143" s="110"/>
      <c r="C143" s="110"/>
      <c r="D143" s="149" t="e">
        <f t="shared" si="2"/>
        <v>#DIV/0!</v>
      </c>
      <c r="E143" s="110"/>
    </row>
    <row r="144" s="214" customFormat="1" ht="20.1" customHeight="1" spans="1:5">
      <c r="A144" s="250" t="s">
        <v>154</v>
      </c>
      <c r="B144" s="110"/>
      <c r="C144" s="110"/>
      <c r="D144" s="149" t="e">
        <f t="shared" si="2"/>
        <v>#DIV/0!</v>
      </c>
      <c r="E144" s="110"/>
    </row>
    <row r="145" s="214" customFormat="1" ht="20.1" customHeight="1" spans="1:5">
      <c r="A145" s="251" t="s">
        <v>155</v>
      </c>
      <c r="B145" s="110"/>
      <c r="C145" s="110"/>
      <c r="D145" s="149" t="e">
        <f t="shared" si="2"/>
        <v>#DIV/0!</v>
      </c>
      <c r="E145" s="110"/>
    </row>
    <row r="146" s="214" customFormat="1" ht="20.1" customHeight="1" spans="1:5">
      <c r="A146" s="251" t="s">
        <v>156</v>
      </c>
      <c r="B146" s="110"/>
      <c r="C146" s="110"/>
      <c r="D146" s="149" t="e">
        <f t="shared" si="2"/>
        <v>#DIV/0!</v>
      </c>
      <c r="E146" s="110"/>
    </row>
    <row r="147" s="214" customFormat="1" ht="20.1" customHeight="1" spans="1:5">
      <c r="A147" s="251" t="s">
        <v>157</v>
      </c>
      <c r="B147" s="110"/>
      <c r="C147" s="110"/>
      <c r="D147" s="149" t="e">
        <f t="shared" si="2"/>
        <v>#DIV/0!</v>
      </c>
      <c r="E147" s="110"/>
    </row>
    <row r="148" s="214" customFormat="1" ht="20.1" customHeight="1" spans="1:5">
      <c r="A148" s="250" t="s">
        <v>158</v>
      </c>
      <c r="B148" s="110"/>
      <c r="C148" s="110"/>
      <c r="D148" s="149" t="e">
        <f t="shared" si="2"/>
        <v>#DIV/0!</v>
      </c>
      <c r="E148" s="110"/>
    </row>
    <row r="149" s="214" customFormat="1" ht="20.1" customHeight="1" spans="1:5">
      <c r="A149" s="250" t="s">
        <v>76</v>
      </c>
      <c r="B149" s="110"/>
      <c r="C149" s="110"/>
      <c r="D149" s="149" t="e">
        <f t="shared" si="2"/>
        <v>#DIV/0!</v>
      </c>
      <c r="E149" s="110"/>
    </row>
    <row r="150" s="214" customFormat="1" ht="20.1" customHeight="1" spans="1:5">
      <c r="A150" s="250" t="s">
        <v>159</v>
      </c>
      <c r="B150" s="110"/>
      <c r="C150" s="110"/>
      <c r="D150" s="149" t="e">
        <f t="shared" si="2"/>
        <v>#DIV/0!</v>
      </c>
      <c r="E150" s="110"/>
    </row>
    <row r="151" s="214" customFormat="1" ht="20.1" customHeight="1" spans="1:5">
      <c r="A151" s="251" t="s">
        <v>160</v>
      </c>
      <c r="B151" s="131">
        <f>SUM(B152:B160)</f>
        <v>764</v>
      </c>
      <c r="C151" s="131">
        <f>SUM(C152:C160)</f>
        <v>538</v>
      </c>
      <c r="D151" s="149" t="str">
        <f t="shared" si="2"/>
        <v>70.42%</v>
      </c>
      <c r="E151" s="110"/>
    </row>
    <row r="152" s="214" customFormat="1" ht="20.1" customHeight="1" spans="1:5">
      <c r="A152" s="251" t="s">
        <v>67</v>
      </c>
      <c r="B152" s="110">
        <v>527</v>
      </c>
      <c r="C152" s="110">
        <v>538</v>
      </c>
      <c r="D152" s="149" t="str">
        <f t="shared" si="2"/>
        <v>102.09%</v>
      </c>
      <c r="E152" s="110"/>
    </row>
    <row r="153" s="214" customFormat="1" ht="20.1" customHeight="1" spans="1:5">
      <c r="A153" s="251" t="s">
        <v>68</v>
      </c>
      <c r="B153" s="110"/>
      <c r="C153" s="110"/>
      <c r="D153" s="149" t="e">
        <f t="shared" si="2"/>
        <v>#DIV/0!</v>
      </c>
      <c r="E153" s="110"/>
    </row>
    <row r="154" s="214" customFormat="1" ht="20.1" customHeight="1" spans="1:5">
      <c r="A154" s="110" t="s">
        <v>69</v>
      </c>
      <c r="B154" s="110"/>
      <c r="C154" s="110"/>
      <c r="D154" s="149" t="e">
        <f t="shared" si="2"/>
        <v>#DIV/0!</v>
      </c>
      <c r="E154" s="110"/>
    </row>
    <row r="155" s="214" customFormat="1" ht="20.1" customHeight="1" spans="1:5">
      <c r="A155" s="250" t="s">
        <v>161</v>
      </c>
      <c r="B155" s="110"/>
      <c r="C155" s="110"/>
      <c r="D155" s="149" t="e">
        <f t="shared" si="2"/>
        <v>#DIV/0!</v>
      </c>
      <c r="E155" s="110"/>
    </row>
    <row r="156" s="214" customFormat="1" ht="20.1" customHeight="1" spans="1:5">
      <c r="A156" s="250" t="s">
        <v>162</v>
      </c>
      <c r="B156" s="110"/>
      <c r="C156" s="110"/>
      <c r="D156" s="149" t="e">
        <f t="shared" si="2"/>
        <v>#DIV/0!</v>
      </c>
      <c r="E156" s="110"/>
    </row>
    <row r="157" s="214" customFormat="1" ht="20.1" customHeight="1" spans="1:5">
      <c r="A157" s="250" t="s">
        <v>163</v>
      </c>
      <c r="B157" s="110"/>
      <c r="C157" s="110"/>
      <c r="D157" s="149" t="e">
        <f t="shared" si="2"/>
        <v>#DIV/0!</v>
      </c>
      <c r="E157" s="110"/>
    </row>
    <row r="158" s="214" customFormat="1" ht="20.1" customHeight="1" spans="1:5">
      <c r="A158" s="251" t="s">
        <v>110</v>
      </c>
      <c r="B158" s="110"/>
      <c r="C158" s="110"/>
      <c r="D158" s="149" t="e">
        <f t="shared" si="2"/>
        <v>#DIV/0!</v>
      </c>
      <c r="E158" s="110"/>
    </row>
    <row r="159" s="214" customFormat="1" ht="20.1" customHeight="1" spans="1:5">
      <c r="A159" s="251" t="s">
        <v>76</v>
      </c>
      <c r="B159" s="110"/>
      <c r="C159" s="110"/>
      <c r="D159" s="149" t="e">
        <f t="shared" si="2"/>
        <v>#DIV/0!</v>
      </c>
      <c r="E159" s="110"/>
    </row>
    <row r="160" s="214" customFormat="1" ht="20.1" customHeight="1" spans="1:5">
      <c r="A160" s="251" t="s">
        <v>164</v>
      </c>
      <c r="B160" s="110">
        <v>237</v>
      </c>
      <c r="C160" s="110"/>
      <c r="D160" s="149" t="str">
        <f t="shared" si="2"/>
        <v>0.00%</v>
      </c>
      <c r="E160" s="110"/>
    </row>
    <row r="161" s="214" customFormat="1" ht="20.1" customHeight="1" spans="1:5">
      <c r="A161" s="250" t="s">
        <v>165</v>
      </c>
      <c r="B161" s="131">
        <f>SUM(B162:B173)</f>
        <v>125</v>
      </c>
      <c r="C161" s="131">
        <f>SUM(C162:C173)</f>
        <v>136</v>
      </c>
      <c r="D161" s="149" t="str">
        <f t="shared" si="2"/>
        <v>108.80%</v>
      </c>
      <c r="E161" s="110"/>
    </row>
    <row r="162" s="214" customFormat="1" ht="20.1" customHeight="1" spans="1:5">
      <c r="A162" s="250" t="s">
        <v>67</v>
      </c>
      <c r="B162" s="110">
        <v>125</v>
      </c>
      <c r="C162" s="110">
        <v>136</v>
      </c>
      <c r="D162" s="149" t="str">
        <f t="shared" si="2"/>
        <v>108.80%</v>
      </c>
      <c r="E162" s="110"/>
    </row>
    <row r="163" s="214" customFormat="1" ht="20.1" customHeight="1" spans="1:5">
      <c r="A163" s="250" t="s">
        <v>68</v>
      </c>
      <c r="B163" s="110"/>
      <c r="C163" s="110"/>
      <c r="D163" s="149" t="e">
        <f t="shared" si="2"/>
        <v>#DIV/0!</v>
      </c>
      <c r="E163" s="110"/>
    </row>
    <row r="164" s="214" customFormat="1" ht="20.1" customHeight="1" spans="1:5">
      <c r="A164" s="251" t="s">
        <v>69</v>
      </c>
      <c r="B164" s="110"/>
      <c r="C164" s="110"/>
      <c r="D164" s="149" t="e">
        <f t="shared" si="2"/>
        <v>#DIV/0!</v>
      </c>
      <c r="E164" s="110"/>
    </row>
    <row r="165" s="214" customFormat="1" ht="20.1" customHeight="1" spans="1:5">
      <c r="A165" s="251" t="s">
        <v>166</v>
      </c>
      <c r="B165" s="110"/>
      <c r="C165" s="110"/>
      <c r="D165" s="149" t="e">
        <f t="shared" si="2"/>
        <v>#DIV/0!</v>
      </c>
      <c r="E165" s="110"/>
    </row>
    <row r="166" s="214" customFormat="1" ht="20.25" customHeight="1" spans="1:5">
      <c r="A166" s="251" t="s">
        <v>167</v>
      </c>
      <c r="B166" s="110"/>
      <c r="C166" s="110"/>
      <c r="D166" s="149" t="e">
        <f t="shared" si="2"/>
        <v>#DIV/0!</v>
      </c>
      <c r="E166" s="110"/>
    </row>
    <row r="167" s="214" customFormat="1" ht="20.1" customHeight="1" spans="1:5">
      <c r="A167" s="251" t="s">
        <v>168</v>
      </c>
      <c r="B167" s="110"/>
      <c r="C167" s="110"/>
      <c r="D167" s="149" t="e">
        <f t="shared" si="2"/>
        <v>#DIV/0!</v>
      </c>
      <c r="E167" s="110"/>
    </row>
    <row r="168" s="214" customFormat="1" ht="20.1" customHeight="1" spans="1:5">
      <c r="A168" s="250" t="s">
        <v>169</v>
      </c>
      <c r="B168" s="110"/>
      <c r="C168" s="110"/>
      <c r="D168" s="149" t="e">
        <f t="shared" si="2"/>
        <v>#DIV/0!</v>
      </c>
      <c r="E168" s="110"/>
    </row>
    <row r="169" s="214" customFormat="1" ht="20.1" customHeight="1" spans="1:5">
      <c r="A169" s="250" t="s">
        <v>170</v>
      </c>
      <c r="B169" s="110"/>
      <c r="C169" s="110"/>
      <c r="D169" s="149" t="e">
        <f t="shared" si="2"/>
        <v>#DIV/0!</v>
      </c>
      <c r="E169" s="110"/>
    </row>
    <row r="170" s="214" customFormat="1" ht="20.1" customHeight="1" spans="1:5">
      <c r="A170" s="250" t="s">
        <v>171</v>
      </c>
      <c r="B170" s="110"/>
      <c r="C170" s="110"/>
      <c r="D170" s="149" t="e">
        <f t="shared" si="2"/>
        <v>#DIV/0!</v>
      </c>
      <c r="E170" s="110"/>
    </row>
    <row r="171" s="214" customFormat="1" ht="20.1" customHeight="1" spans="1:5">
      <c r="A171" s="251" t="s">
        <v>110</v>
      </c>
      <c r="B171" s="110"/>
      <c r="C171" s="110"/>
      <c r="D171" s="149" t="e">
        <f t="shared" si="2"/>
        <v>#DIV/0!</v>
      </c>
      <c r="E171" s="110"/>
    </row>
    <row r="172" s="214" customFormat="1" ht="20.1" customHeight="1" spans="1:5">
      <c r="A172" s="251" t="s">
        <v>76</v>
      </c>
      <c r="B172" s="110"/>
      <c r="C172" s="110"/>
      <c r="D172" s="149" t="e">
        <f t="shared" si="2"/>
        <v>#DIV/0!</v>
      </c>
      <c r="E172" s="110"/>
    </row>
    <row r="173" s="214" customFormat="1" ht="20.1" customHeight="1" spans="1:5">
      <c r="A173" s="251" t="s">
        <v>172</v>
      </c>
      <c r="B173" s="110"/>
      <c r="C173" s="110"/>
      <c r="D173" s="149" t="e">
        <f t="shared" si="2"/>
        <v>#DIV/0!</v>
      </c>
      <c r="E173" s="110"/>
    </row>
    <row r="174" s="214" customFormat="1" ht="20.1" customHeight="1" spans="1:5">
      <c r="A174" s="250" t="s">
        <v>173</v>
      </c>
      <c r="B174" s="131">
        <f>SUM(B175:B180)</f>
        <v>651</v>
      </c>
      <c r="C174" s="131">
        <f>SUM(C175:C180)</f>
        <v>288</v>
      </c>
      <c r="D174" s="149" t="str">
        <f t="shared" si="2"/>
        <v>44.24%</v>
      </c>
      <c r="E174" s="110"/>
    </row>
    <row r="175" s="214" customFormat="1" ht="20.1" customHeight="1" spans="1:5">
      <c r="A175" s="250" t="s">
        <v>67</v>
      </c>
      <c r="B175" s="135">
        <v>281</v>
      </c>
      <c r="C175" s="135">
        <v>288</v>
      </c>
      <c r="D175" s="149" t="str">
        <f t="shared" si="2"/>
        <v>102.49%</v>
      </c>
      <c r="E175" s="110"/>
    </row>
    <row r="176" s="244" customFormat="1" ht="20.1" customHeight="1" spans="1:5">
      <c r="A176" s="250" t="s">
        <v>68</v>
      </c>
      <c r="B176" s="110"/>
      <c r="C176" s="110"/>
      <c r="D176" s="149" t="e">
        <f t="shared" si="2"/>
        <v>#DIV/0!</v>
      </c>
      <c r="E176" s="110"/>
    </row>
    <row r="177" s="214" customFormat="1" ht="20.1" customHeight="1" spans="1:5">
      <c r="A177" s="251" t="s">
        <v>69</v>
      </c>
      <c r="B177" s="110"/>
      <c r="C177" s="110"/>
      <c r="D177" s="149" t="e">
        <f t="shared" si="2"/>
        <v>#DIV/0!</v>
      </c>
      <c r="E177" s="110"/>
    </row>
    <row r="178" s="214" customFormat="1" ht="20.1" customHeight="1" spans="1:5">
      <c r="A178" s="251" t="s">
        <v>174</v>
      </c>
      <c r="B178" s="110"/>
      <c r="C178" s="110"/>
      <c r="D178" s="149" t="e">
        <f t="shared" si="2"/>
        <v>#DIV/0!</v>
      </c>
      <c r="E178" s="110"/>
    </row>
    <row r="179" s="214" customFormat="1" ht="20.1" customHeight="1" spans="1:5">
      <c r="A179" s="251" t="s">
        <v>76</v>
      </c>
      <c r="B179" s="110"/>
      <c r="C179" s="110"/>
      <c r="D179" s="149" t="e">
        <f t="shared" si="2"/>
        <v>#DIV/0!</v>
      </c>
      <c r="E179" s="110"/>
    </row>
    <row r="180" s="214" customFormat="1" ht="20.1" customHeight="1" spans="1:5">
      <c r="A180" s="110" t="s">
        <v>175</v>
      </c>
      <c r="B180" s="110">
        <v>370</v>
      </c>
      <c r="C180" s="110"/>
      <c r="D180" s="149" t="str">
        <f t="shared" si="2"/>
        <v>0.00%</v>
      </c>
      <c r="E180" s="110"/>
    </row>
    <row r="181" s="214" customFormat="1" ht="20.1" customHeight="1" spans="1:5">
      <c r="A181" s="250" t="s">
        <v>176</v>
      </c>
      <c r="B181" s="131">
        <f>SUM(B182:B187)</f>
        <v>1213</v>
      </c>
      <c r="C181" s="131">
        <f>SUM(C182:C187)</f>
        <v>83</v>
      </c>
      <c r="D181" s="149" t="str">
        <f t="shared" si="2"/>
        <v>6.84%</v>
      </c>
      <c r="E181" s="110"/>
    </row>
    <row r="182" s="214" customFormat="1" ht="20.1" customHeight="1" spans="1:5">
      <c r="A182" s="250" t="s">
        <v>67</v>
      </c>
      <c r="B182" s="110"/>
      <c r="C182" s="110"/>
      <c r="D182" s="149" t="e">
        <f t="shared" si="2"/>
        <v>#DIV/0!</v>
      </c>
      <c r="E182" s="110"/>
    </row>
    <row r="183" s="214" customFormat="1" ht="20.25" customHeight="1" spans="1:5">
      <c r="A183" s="250" t="s">
        <v>68</v>
      </c>
      <c r="B183" s="110"/>
      <c r="C183" s="110"/>
      <c r="D183" s="149" t="e">
        <f t="shared" si="2"/>
        <v>#DIV/0!</v>
      </c>
      <c r="E183" s="110"/>
    </row>
    <row r="184" s="214" customFormat="1" ht="20.1" customHeight="1" spans="1:5">
      <c r="A184" s="251" t="s">
        <v>69</v>
      </c>
      <c r="B184" s="110"/>
      <c r="C184" s="110"/>
      <c r="D184" s="149" t="e">
        <f t="shared" si="2"/>
        <v>#DIV/0!</v>
      </c>
      <c r="E184" s="110"/>
    </row>
    <row r="185" s="214" customFormat="1" ht="20.1" customHeight="1" spans="1:5">
      <c r="A185" s="251" t="s">
        <v>177</v>
      </c>
      <c r="B185" s="110">
        <v>83</v>
      </c>
      <c r="C185" s="110">
        <v>83</v>
      </c>
      <c r="D185" s="149" t="str">
        <f t="shared" si="2"/>
        <v>100.00%</v>
      </c>
      <c r="E185" s="110"/>
    </row>
    <row r="186" s="214" customFormat="1" ht="20.1" customHeight="1" spans="1:5">
      <c r="A186" s="251" t="s">
        <v>76</v>
      </c>
      <c r="B186" s="110"/>
      <c r="C186" s="110"/>
      <c r="D186" s="149" t="e">
        <f t="shared" si="2"/>
        <v>#DIV/0!</v>
      </c>
      <c r="E186" s="110"/>
    </row>
    <row r="187" s="214" customFormat="1" ht="20.1" customHeight="1" spans="1:5">
      <c r="A187" s="250" t="s">
        <v>178</v>
      </c>
      <c r="B187" s="110">
        <v>1130</v>
      </c>
      <c r="C187" s="110"/>
      <c r="D187" s="149" t="str">
        <f t="shared" si="2"/>
        <v>0.00%</v>
      </c>
      <c r="E187" s="110"/>
    </row>
    <row r="188" s="214" customFormat="1" ht="20.1" customHeight="1" spans="1:5">
      <c r="A188" s="250" t="s">
        <v>179</v>
      </c>
      <c r="B188" s="131">
        <f>SUM(B189:B196)</f>
        <v>0</v>
      </c>
      <c r="C188" s="131">
        <f>SUM(C189:C196)</f>
        <v>0</v>
      </c>
      <c r="D188" s="149" t="e">
        <f t="shared" si="2"/>
        <v>#DIV/0!</v>
      </c>
      <c r="E188" s="110"/>
    </row>
    <row r="189" s="214" customFormat="1" ht="20.1" customHeight="1" spans="1:5">
      <c r="A189" s="250" t="s">
        <v>67</v>
      </c>
      <c r="B189" s="110"/>
      <c r="C189" s="110"/>
      <c r="D189" s="149" t="e">
        <f t="shared" si="2"/>
        <v>#DIV/0!</v>
      </c>
      <c r="E189" s="110"/>
    </row>
    <row r="190" s="214" customFormat="1" ht="20.1" customHeight="1" spans="1:5">
      <c r="A190" s="251" t="s">
        <v>68</v>
      </c>
      <c r="B190" s="110"/>
      <c r="C190" s="110"/>
      <c r="D190" s="149" t="e">
        <f t="shared" si="2"/>
        <v>#DIV/0!</v>
      </c>
      <c r="E190" s="110"/>
    </row>
    <row r="191" s="214" customFormat="1" ht="20.1" customHeight="1" spans="1:5">
      <c r="A191" s="251" t="s">
        <v>69</v>
      </c>
      <c r="B191" s="110"/>
      <c r="C191" s="110"/>
      <c r="D191" s="149" t="e">
        <f t="shared" si="2"/>
        <v>#DIV/0!</v>
      </c>
      <c r="E191" s="110"/>
    </row>
    <row r="192" s="214" customFormat="1" ht="20.1" customHeight="1" spans="1:5">
      <c r="A192" s="251" t="s">
        <v>180</v>
      </c>
      <c r="B192" s="110"/>
      <c r="C192" s="110"/>
      <c r="D192" s="149" t="e">
        <f t="shared" si="2"/>
        <v>#DIV/0!</v>
      </c>
      <c r="E192" s="110"/>
    </row>
    <row r="193" s="214" customFormat="1" ht="20.1" customHeight="1" spans="1:5">
      <c r="A193" s="110" t="s">
        <v>181</v>
      </c>
      <c r="B193" s="110"/>
      <c r="C193" s="110"/>
      <c r="D193" s="149" t="e">
        <f t="shared" si="2"/>
        <v>#DIV/0!</v>
      </c>
      <c r="E193" s="110"/>
    </row>
    <row r="194" s="214" customFormat="1" ht="20.1" customHeight="1" spans="1:5">
      <c r="A194" s="250" t="s">
        <v>182</v>
      </c>
      <c r="B194" s="110"/>
      <c r="C194" s="110"/>
      <c r="D194" s="149" t="e">
        <f t="shared" si="2"/>
        <v>#DIV/0!</v>
      </c>
      <c r="E194" s="110"/>
    </row>
    <row r="195" s="214" customFormat="1" ht="20.1" customHeight="1" spans="1:5">
      <c r="A195" s="250" t="s">
        <v>76</v>
      </c>
      <c r="B195" s="110"/>
      <c r="C195" s="110"/>
      <c r="D195" s="149" t="e">
        <f t="shared" si="2"/>
        <v>#DIV/0!</v>
      </c>
      <c r="E195" s="110"/>
    </row>
    <row r="196" s="214" customFormat="1" ht="20.1" customHeight="1" spans="1:5">
      <c r="A196" s="250" t="s">
        <v>183</v>
      </c>
      <c r="B196" s="110"/>
      <c r="C196" s="110"/>
      <c r="D196" s="149" t="e">
        <f t="shared" si="2"/>
        <v>#DIV/0!</v>
      </c>
      <c r="E196" s="110"/>
    </row>
    <row r="197" s="214" customFormat="1" ht="20.1" customHeight="1" spans="1:5">
      <c r="A197" s="251" t="s">
        <v>184</v>
      </c>
      <c r="B197" s="131">
        <f>SUM(B198:B202)</f>
        <v>123</v>
      </c>
      <c r="C197" s="131">
        <f>SUM(C198:C202)</f>
        <v>137</v>
      </c>
      <c r="D197" s="149" t="str">
        <f t="shared" si="2"/>
        <v>111.38%</v>
      </c>
      <c r="E197" s="110"/>
    </row>
    <row r="198" s="214" customFormat="1" ht="20.1" customHeight="1" spans="1:5">
      <c r="A198" s="251" t="s">
        <v>67</v>
      </c>
      <c r="B198" s="110">
        <v>70</v>
      </c>
      <c r="C198" s="110">
        <v>72</v>
      </c>
      <c r="D198" s="149" t="str">
        <f t="shared" ref="D198:D261" si="3">TEXT(C198/B198,"0.00%")</f>
        <v>102.86%</v>
      </c>
      <c r="E198" s="110"/>
    </row>
    <row r="199" s="214" customFormat="1" ht="20.1" customHeight="1" spans="1:5">
      <c r="A199" s="251" t="s">
        <v>68</v>
      </c>
      <c r="B199" s="110"/>
      <c r="C199" s="110"/>
      <c r="D199" s="149" t="e">
        <f t="shared" si="3"/>
        <v>#DIV/0!</v>
      </c>
      <c r="E199" s="110"/>
    </row>
    <row r="200" s="214" customFormat="1" ht="20.1" customHeight="1" spans="1:5">
      <c r="A200" s="250" t="s">
        <v>69</v>
      </c>
      <c r="B200" s="110"/>
      <c r="C200" s="110"/>
      <c r="D200" s="149" t="e">
        <f t="shared" si="3"/>
        <v>#DIV/0!</v>
      </c>
      <c r="E200" s="110"/>
    </row>
    <row r="201" s="214" customFormat="1" ht="20.1" customHeight="1" spans="1:5">
      <c r="A201" s="250" t="s">
        <v>185</v>
      </c>
      <c r="B201" s="110">
        <v>53</v>
      </c>
      <c r="C201" s="110">
        <v>65</v>
      </c>
      <c r="D201" s="149" t="str">
        <f t="shared" si="3"/>
        <v>122.64%</v>
      </c>
      <c r="E201" s="110"/>
    </row>
    <row r="202" s="214" customFormat="1" ht="20.1" customHeight="1" spans="1:5">
      <c r="A202" s="250" t="s">
        <v>186</v>
      </c>
      <c r="B202" s="110"/>
      <c r="C202" s="110"/>
      <c r="D202" s="149" t="e">
        <f t="shared" si="3"/>
        <v>#DIV/0!</v>
      </c>
      <c r="E202" s="110"/>
    </row>
    <row r="203" s="214" customFormat="1" ht="20.1" customHeight="1" spans="1:5">
      <c r="A203" s="251" t="s">
        <v>187</v>
      </c>
      <c r="B203" s="131">
        <f>SUM(B204:B209)</f>
        <v>50</v>
      </c>
      <c r="C203" s="131">
        <f>SUM(C204:C209)</f>
        <v>54</v>
      </c>
      <c r="D203" s="149" t="str">
        <f t="shared" si="3"/>
        <v>108.00%</v>
      </c>
      <c r="E203" s="110"/>
    </row>
    <row r="204" s="214" customFormat="1" ht="20.1" customHeight="1" spans="1:5">
      <c r="A204" s="251" t="s">
        <v>67</v>
      </c>
      <c r="B204" s="110">
        <v>50</v>
      </c>
      <c r="C204" s="110">
        <v>54</v>
      </c>
      <c r="D204" s="149" t="str">
        <f t="shared" si="3"/>
        <v>108.00%</v>
      </c>
      <c r="E204" s="110"/>
    </row>
    <row r="205" s="214" customFormat="1" ht="20.1" customHeight="1" spans="1:5">
      <c r="A205" s="251" t="s">
        <v>68</v>
      </c>
      <c r="B205" s="110"/>
      <c r="C205" s="110"/>
      <c r="D205" s="149" t="e">
        <f t="shared" si="3"/>
        <v>#DIV/0!</v>
      </c>
      <c r="E205" s="110"/>
    </row>
    <row r="206" s="214" customFormat="1" ht="20.1" customHeight="1" spans="1:5">
      <c r="A206" s="110" t="s">
        <v>69</v>
      </c>
      <c r="B206" s="110"/>
      <c r="C206" s="110"/>
      <c r="D206" s="149" t="e">
        <f t="shared" si="3"/>
        <v>#DIV/0!</v>
      </c>
      <c r="E206" s="110"/>
    </row>
    <row r="207" s="214" customFormat="1" ht="20.1" customHeight="1" spans="1:5">
      <c r="A207" s="250" t="s">
        <v>81</v>
      </c>
      <c r="B207" s="110"/>
      <c r="C207" s="110"/>
      <c r="D207" s="149" t="e">
        <f t="shared" si="3"/>
        <v>#DIV/0!</v>
      </c>
      <c r="E207" s="110"/>
    </row>
    <row r="208" s="214" customFormat="1" ht="20.1" customHeight="1" spans="1:5">
      <c r="A208" s="250" t="s">
        <v>76</v>
      </c>
      <c r="B208" s="110"/>
      <c r="C208" s="110"/>
      <c r="D208" s="149" t="e">
        <f t="shared" si="3"/>
        <v>#DIV/0!</v>
      </c>
      <c r="E208" s="110"/>
    </row>
    <row r="209" s="214" customFormat="1" ht="20.1" customHeight="1" spans="1:5">
      <c r="A209" s="250" t="s">
        <v>188</v>
      </c>
      <c r="B209" s="110"/>
      <c r="C209" s="110"/>
      <c r="D209" s="149" t="e">
        <f t="shared" si="3"/>
        <v>#DIV/0!</v>
      </c>
      <c r="E209" s="110"/>
    </row>
    <row r="210" s="214" customFormat="1" ht="20.1" customHeight="1" spans="1:5">
      <c r="A210" s="251" t="s">
        <v>189</v>
      </c>
      <c r="B210" s="131">
        <f>SUM(B211:B217)</f>
        <v>292</v>
      </c>
      <c r="C210" s="131">
        <f>SUM(C211:C217)</f>
        <v>293</v>
      </c>
      <c r="D210" s="149" t="str">
        <f t="shared" si="3"/>
        <v>100.34%</v>
      </c>
      <c r="E210" s="110"/>
    </row>
    <row r="211" s="214" customFormat="1" ht="20.1" customHeight="1" spans="1:5">
      <c r="A211" s="251" t="s">
        <v>67</v>
      </c>
      <c r="B211" s="135">
        <v>286</v>
      </c>
      <c r="C211" s="135">
        <v>293</v>
      </c>
      <c r="D211" s="149" t="str">
        <f t="shared" si="3"/>
        <v>102.45%</v>
      </c>
      <c r="E211" s="135"/>
    </row>
    <row r="212" s="214" customFormat="1" ht="20.1" customHeight="1" spans="1:5">
      <c r="A212" s="251" t="s">
        <v>68</v>
      </c>
      <c r="B212" s="135"/>
      <c r="C212" s="135"/>
      <c r="D212" s="149" t="e">
        <f t="shared" si="3"/>
        <v>#DIV/0!</v>
      </c>
      <c r="E212" s="135"/>
    </row>
    <row r="213" s="214" customFormat="1" ht="20.1" customHeight="1" spans="1:5">
      <c r="A213" s="250" t="s">
        <v>69</v>
      </c>
      <c r="B213" s="135"/>
      <c r="C213" s="135"/>
      <c r="D213" s="149" t="e">
        <f t="shared" si="3"/>
        <v>#DIV/0!</v>
      </c>
      <c r="E213" s="135"/>
    </row>
    <row r="214" s="214" customFormat="1" ht="20.1" customHeight="1" spans="1:5">
      <c r="A214" s="250" t="s">
        <v>190</v>
      </c>
      <c r="B214" s="110"/>
      <c r="C214" s="110"/>
      <c r="D214" s="149" t="e">
        <f t="shared" si="3"/>
        <v>#DIV/0!</v>
      </c>
      <c r="E214" s="110"/>
    </row>
    <row r="215" s="214" customFormat="1" ht="20.1" customHeight="1" spans="1:5">
      <c r="A215" s="250" t="s">
        <v>191</v>
      </c>
      <c r="B215" s="110"/>
      <c r="C215" s="110"/>
      <c r="D215" s="149" t="e">
        <f t="shared" si="3"/>
        <v>#DIV/0!</v>
      </c>
      <c r="E215" s="110"/>
    </row>
    <row r="216" s="214" customFormat="1" ht="20.1" customHeight="1" spans="1:5">
      <c r="A216" s="251" t="s">
        <v>76</v>
      </c>
      <c r="B216" s="141"/>
      <c r="C216" s="141"/>
      <c r="D216" s="149" t="e">
        <f t="shared" si="3"/>
        <v>#DIV/0!</v>
      </c>
      <c r="E216" s="110"/>
    </row>
    <row r="217" s="214" customFormat="1" ht="20.1" customHeight="1" spans="1:5">
      <c r="A217" s="251" t="s">
        <v>192</v>
      </c>
      <c r="B217" s="141">
        <v>6</v>
      </c>
      <c r="C217" s="141"/>
      <c r="D217" s="149" t="str">
        <f t="shared" si="3"/>
        <v>0.00%</v>
      </c>
      <c r="E217" s="110"/>
    </row>
    <row r="218" s="214" customFormat="1" ht="20.1" customHeight="1" spans="1:5">
      <c r="A218" s="251" t="s">
        <v>193</v>
      </c>
      <c r="B218" s="239">
        <f>SUM(B219:B224)</f>
        <v>898</v>
      </c>
      <c r="C218" s="239">
        <f>SUM(C219:C224)</f>
        <v>899</v>
      </c>
      <c r="D218" s="149" t="str">
        <f t="shared" si="3"/>
        <v>100.11%</v>
      </c>
      <c r="E218" s="110"/>
    </row>
    <row r="219" s="214" customFormat="1" ht="20.1" customHeight="1" spans="1:5">
      <c r="A219" s="251" t="s">
        <v>67</v>
      </c>
      <c r="B219" s="141">
        <v>898</v>
      </c>
      <c r="C219" s="141">
        <v>899</v>
      </c>
      <c r="D219" s="149" t="str">
        <f t="shared" si="3"/>
        <v>100.11%</v>
      </c>
      <c r="E219" s="110"/>
    </row>
    <row r="220" s="214" customFormat="1" ht="20.1" customHeight="1" spans="1:5">
      <c r="A220" s="250" t="s">
        <v>68</v>
      </c>
      <c r="B220" s="237"/>
      <c r="C220" s="237"/>
      <c r="D220" s="149" t="e">
        <f t="shared" si="3"/>
        <v>#DIV/0!</v>
      </c>
      <c r="E220" s="110"/>
    </row>
    <row r="221" s="214" customFormat="1" ht="20.1" customHeight="1" spans="1:5">
      <c r="A221" s="250" t="s">
        <v>69</v>
      </c>
      <c r="B221" s="237"/>
      <c r="C221" s="237"/>
      <c r="D221" s="149" t="e">
        <f t="shared" si="3"/>
        <v>#DIV/0!</v>
      </c>
      <c r="E221" s="110"/>
    </row>
    <row r="222" s="214" customFormat="1" ht="20.1" customHeight="1" spans="1:5">
      <c r="A222" s="250" t="s">
        <v>194</v>
      </c>
      <c r="B222" s="237"/>
      <c r="C222" s="237"/>
      <c r="D222" s="149" t="e">
        <f t="shared" si="3"/>
        <v>#DIV/0!</v>
      </c>
      <c r="E222" s="110"/>
    </row>
    <row r="223" s="214" customFormat="1" ht="20.1" customHeight="1" spans="1:5">
      <c r="A223" s="251" t="s">
        <v>76</v>
      </c>
      <c r="B223" s="237"/>
      <c r="C223" s="237"/>
      <c r="D223" s="149" t="e">
        <f t="shared" si="3"/>
        <v>#DIV/0!</v>
      </c>
      <c r="E223" s="110"/>
    </row>
    <row r="224" s="214" customFormat="1" ht="20.1" customHeight="1" spans="1:5">
      <c r="A224" s="251" t="s">
        <v>195</v>
      </c>
      <c r="B224" s="237"/>
      <c r="C224" s="237"/>
      <c r="D224" s="149" t="e">
        <f t="shared" si="3"/>
        <v>#DIV/0!</v>
      </c>
      <c r="E224" s="110"/>
    </row>
    <row r="225" s="214" customFormat="1" ht="20.1" customHeight="1" spans="1:5">
      <c r="A225" s="251" t="s">
        <v>196</v>
      </c>
      <c r="B225" s="252">
        <f>SUM(B226:B230)</f>
        <v>541</v>
      </c>
      <c r="C225" s="252">
        <f>SUM(C226:C230)</f>
        <v>518</v>
      </c>
      <c r="D225" s="149" t="str">
        <f t="shared" si="3"/>
        <v>95.75%</v>
      </c>
      <c r="E225" s="110"/>
    </row>
    <row r="226" s="214" customFormat="1" ht="20.1" customHeight="1" spans="1:5">
      <c r="A226" s="250" t="s">
        <v>67</v>
      </c>
      <c r="B226" s="237">
        <v>509</v>
      </c>
      <c r="C226" s="237">
        <v>518</v>
      </c>
      <c r="D226" s="149" t="str">
        <f t="shared" si="3"/>
        <v>101.77%</v>
      </c>
      <c r="E226" s="110"/>
    </row>
    <row r="227" s="214" customFormat="1" ht="20.1" customHeight="1" spans="1:5">
      <c r="A227" s="250" t="s">
        <v>68</v>
      </c>
      <c r="B227" s="237"/>
      <c r="C227" s="237"/>
      <c r="D227" s="149" t="e">
        <f t="shared" si="3"/>
        <v>#DIV/0!</v>
      </c>
      <c r="E227" s="110"/>
    </row>
    <row r="228" s="214" customFormat="1" ht="20.1" customHeight="1" spans="1:5">
      <c r="A228" s="250" t="s">
        <v>69</v>
      </c>
      <c r="B228" s="141"/>
      <c r="C228" s="141"/>
      <c r="D228" s="149" t="e">
        <f t="shared" si="3"/>
        <v>#DIV/0!</v>
      </c>
      <c r="E228" s="110"/>
    </row>
    <row r="229" s="214" customFormat="1" ht="20.1" customHeight="1" spans="1:5">
      <c r="A229" s="251" t="s">
        <v>76</v>
      </c>
      <c r="B229" s="141"/>
      <c r="C229" s="141"/>
      <c r="D229" s="149" t="e">
        <f t="shared" si="3"/>
        <v>#DIV/0!</v>
      </c>
      <c r="E229" s="110"/>
    </row>
    <row r="230" s="214" customFormat="1" ht="20.1" customHeight="1" spans="1:5">
      <c r="A230" s="251" t="s">
        <v>197</v>
      </c>
      <c r="B230" s="141">
        <v>32</v>
      </c>
      <c r="C230" s="141"/>
      <c r="D230" s="149" t="str">
        <f t="shared" si="3"/>
        <v>0.00%</v>
      </c>
      <c r="E230" s="110"/>
    </row>
    <row r="231" s="214" customFormat="1" ht="20.1" customHeight="1" spans="1:5">
      <c r="A231" s="251" t="s">
        <v>198</v>
      </c>
      <c r="B231" s="239">
        <f>SUM(B232:B236)</f>
        <v>226</v>
      </c>
      <c r="C231" s="239">
        <f>SUM(C232:C236)</f>
        <v>231</v>
      </c>
      <c r="D231" s="149" t="str">
        <f t="shared" si="3"/>
        <v>102.21%</v>
      </c>
      <c r="E231" s="110"/>
    </row>
    <row r="232" s="214" customFormat="1" ht="20.1" customHeight="1" spans="1:5">
      <c r="A232" s="110" t="s">
        <v>67</v>
      </c>
      <c r="B232" s="110">
        <v>226</v>
      </c>
      <c r="C232" s="110">
        <v>231</v>
      </c>
      <c r="D232" s="149" t="str">
        <f t="shared" si="3"/>
        <v>102.21%</v>
      </c>
      <c r="E232" s="110"/>
    </row>
    <row r="233" s="214" customFormat="1" ht="20.1" customHeight="1" spans="1:5">
      <c r="A233" s="250" t="s">
        <v>68</v>
      </c>
      <c r="B233" s="110"/>
      <c r="C233" s="110"/>
      <c r="D233" s="149" t="e">
        <f t="shared" si="3"/>
        <v>#DIV/0!</v>
      </c>
      <c r="E233" s="110"/>
    </row>
    <row r="234" s="214" customFormat="1" ht="20.1" customHeight="1" spans="1:5">
      <c r="A234" s="250" t="s">
        <v>69</v>
      </c>
      <c r="B234" s="110"/>
      <c r="C234" s="110"/>
      <c r="D234" s="149" t="e">
        <f t="shared" si="3"/>
        <v>#DIV/0!</v>
      </c>
      <c r="E234" s="110"/>
    </row>
    <row r="235" s="214" customFormat="1" ht="20.1" customHeight="1" spans="1:5">
      <c r="A235" s="250" t="s">
        <v>76</v>
      </c>
      <c r="B235" s="110"/>
      <c r="C235" s="110"/>
      <c r="D235" s="149" t="e">
        <f t="shared" si="3"/>
        <v>#DIV/0!</v>
      </c>
      <c r="E235" s="110"/>
    </row>
    <row r="236" s="214" customFormat="1" ht="20.1" customHeight="1" spans="1:5">
      <c r="A236" s="251" t="s">
        <v>199</v>
      </c>
      <c r="B236" s="110"/>
      <c r="C236" s="110"/>
      <c r="D236" s="149" t="e">
        <f t="shared" si="3"/>
        <v>#DIV/0!</v>
      </c>
      <c r="E236" s="110"/>
    </row>
    <row r="237" s="214" customFormat="1" ht="20.1" customHeight="1" spans="1:5">
      <c r="A237" s="251" t="s">
        <v>200</v>
      </c>
      <c r="B237" s="131">
        <f>SUM(B238:B242)</f>
        <v>384</v>
      </c>
      <c r="C237" s="131">
        <f>SUM(C238:C242)</f>
        <v>209</v>
      </c>
      <c r="D237" s="149" t="str">
        <f t="shared" si="3"/>
        <v>54.43%</v>
      </c>
      <c r="E237" s="110"/>
    </row>
    <row r="238" s="214" customFormat="1" ht="20.1" customHeight="1" spans="1:5">
      <c r="A238" s="251" t="s">
        <v>67</v>
      </c>
      <c r="B238" s="110">
        <v>180</v>
      </c>
      <c r="C238" s="110">
        <v>209</v>
      </c>
      <c r="D238" s="149" t="str">
        <f t="shared" si="3"/>
        <v>116.11%</v>
      </c>
      <c r="E238" s="110"/>
    </row>
    <row r="239" s="214" customFormat="1" ht="20.1" customHeight="1" spans="1:5">
      <c r="A239" s="250" t="s">
        <v>68</v>
      </c>
      <c r="B239" s="110"/>
      <c r="C239" s="110"/>
      <c r="D239" s="149" t="e">
        <f t="shared" si="3"/>
        <v>#DIV/0!</v>
      </c>
      <c r="E239" s="110"/>
    </row>
    <row r="240" s="214" customFormat="1" ht="20.1" customHeight="1" spans="1:5">
      <c r="A240" s="250" t="s">
        <v>69</v>
      </c>
      <c r="B240" s="110"/>
      <c r="C240" s="110"/>
      <c r="D240" s="149" t="e">
        <f t="shared" si="3"/>
        <v>#DIV/0!</v>
      </c>
      <c r="E240" s="110"/>
    </row>
    <row r="241" s="214" customFormat="1" ht="20.1" customHeight="1" spans="1:5">
      <c r="A241" s="250" t="s">
        <v>76</v>
      </c>
      <c r="B241" s="110"/>
      <c r="C241" s="110"/>
      <c r="D241" s="149" t="e">
        <f t="shared" si="3"/>
        <v>#DIV/0!</v>
      </c>
      <c r="E241" s="110"/>
    </row>
    <row r="242" s="214" customFormat="1" ht="20.1" customHeight="1" spans="1:5">
      <c r="A242" s="251" t="s">
        <v>201</v>
      </c>
      <c r="B242" s="110">
        <v>204</v>
      </c>
      <c r="C242" s="110"/>
      <c r="D242" s="149" t="str">
        <f t="shared" si="3"/>
        <v>0.00%</v>
      </c>
      <c r="E242" s="110"/>
    </row>
    <row r="243" s="214" customFormat="1" ht="20.1" customHeight="1" spans="1:5">
      <c r="A243" s="251" t="s">
        <v>202</v>
      </c>
      <c r="B243" s="131">
        <f>SUM(B244:B248)</f>
        <v>0</v>
      </c>
      <c r="C243" s="131">
        <f>SUM(C244:C248)</f>
        <v>0</v>
      </c>
      <c r="D243" s="149" t="e">
        <f t="shared" si="3"/>
        <v>#DIV/0!</v>
      </c>
      <c r="E243" s="110"/>
    </row>
    <row r="244" s="214" customFormat="1" ht="20.1" customHeight="1" spans="1:5">
      <c r="A244" s="251" t="s">
        <v>67</v>
      </c>
      <c r="B244" s="110"/>
      <c r="C244" s="110"/>
      <c r="D244" s="149" t="e">
        <f t="shared" si="3"/>
        <v>#DIV/0!</v>
      </c>
      <c r="E244" s="110"/>
    </row>
    <row r="245" s="214" customFormat="1" ht="20.1" customHeight="1" spans="1:5">
      <c r="A245" s="110" t="s">
        <v>68</v>
      </c>
      <c r="B245" s="110"/>
      <c r="C245" s="110"/>
      <c r="D245" s="149" t="e">
        <f t="shared" si="3"/>
        <v>#DIV/0!</v>
      </c>
      <c r="E245" s="110"/>
    </row>
    <row r="246" s="214" customFormat="1" ht="20.1" customHeight="1" spans="1:5">
      <c r="A246" s="250" t="s">
        <v>69</v>
      </c>
      <c r="B246" s="110"/>
      <c r="C246" s="110"/>
      <c r="D246" s="149" t="e">
        <f t="shared" si="3"/>
        <v>#DIV/0!</v>
      </c>
      <c r="E246" s="110"/>
    </row>
    <row r="247" s="214" customFormat="1" ht="20.1" customHeight="1" spans="1:5">
      <c r="A247" s="250" t="s">
        <v>76</v>
      </c>
      <c r="B247" s="110"/>
      <c r="C247" s="110"/>
      <c r="D247" s="149" t="e">
        <f t="shared" si="3"/>
        <v>#DIV/0!</v>
      </c>
      <c r="E247" s="110"/>
    </row>
    <row r="248" s="214" customFormat="1" ht="20.1" customHeight="1" spans="1:5">
      <c r="A248" s="250" t="s">
        <v>203</v>
      </c>
      <c r="B248" s="110"/>
      <c r="C248" s="110"/>
      <c r="D248" s="149" t="e">
        <f t="shared" si="3"/>
        <v>#DIV/0!</v>
      </c>
      <c r="E248" s="110"/>
    </row>
    <row r="249" s="214" customFormat="1" ht="20.1" customHeight="1" spans="1:5">
      <c r="A249" s="251" t="s">
        <v>204</v>
      </c>
      <c r="B249" s="131">
        <f>SUM(B250:B254)</f>
        <v>61</v>
      </c>
      <c r="C249" s="131">
        <f>SUM(C250:C254)</f>
        <v>0</v>
      </c>
      <c r="D249" s="149" t="str">
        <f t="shared" si="3"/>
        <v>0.00%</v>
      </c>
      <c r="E249" s="110"/>
    </row>
    <row r="250" s="214" customFormat="1" ht="20.1" customHeight="1" spans="1:5">
      <c r="A250" s="251" t="s">
        <v>67</v>
      </c>
      <c r="B250" s="110"/>
      <c r="C250" s="110"/>
      <c r="D250" s="149" t="e">
        <f t="shared" si="3"/>
        <v>#DIV/0!</v>
      </c>
      <c r="E250" s="110"/>
    </row>
    <row r="251" s="214" customFormat="1" ht="20.1" customHeight="1" spans="1:5">
      <c r="A251" s="251" t="s">
        <v>68</v>
      </c>
      <c r="B251" s="110"/>
      <c r="C251" s="110"/>
      <c r="D251" s="149" t="e">
        <f t="shared" si="3"/>
        <v>#DIV/0!</v>
      </c>
      <c r="E251" s="110"/>
    </row>
    <row r="252" s="214" customFormat="1" ht="20.1" customHeight="1" spans="1:5">
      <c r="A252" s="250" t="s">
        <v>69</v>
      </c>
      <c r="B252" s="110"/>
      <c r="C252" s="110"/>
      <c r="D252" s="149" t="e">
        <f t="shared" si="3"/>
        <v>#DIV/0!</v>
      </c>
      <c r="E252" s="110"/>
    </row>
    <row r="253" s="214" customFormat="1" ht="20.1" customHeight="1" spans="1:5">
      <c r="A253" s="250" t="s">
        <v>76</v>
      </c>
      <c r="B253" s="110"/>
      <c r="C253" s="110"/>
      <c r="D253" s="149" t="e">
        <f t="shared" si="3"/>
        <v>#DIV/0!</v>
      </c>
      <c r="E253" s="110"/>
    </row>
    <row r="254" s="214" customFormat="1" ht="20.1" customHeight="1" spans="1:5">
      <c r="A254" s="250" t="s">
        <v>205</v>
      </c>
      <c r="B254" s="110">
        <v>61</v>
      </c>
      <c r="C254" s="110"/>
      <c r="D254" s="149" t="str">
        <f t="shared" si="3"/>
        <v>0.00%</v>
      </c>
      <c r="E254" s="110"/>
    </row>
    <row r="255" s="214" customFormat="1" ht="20.1" customHeight="1" spans="1:5">
      <c r="A255" s="251" t="s">
        <v>206</v>
      </c>
      <c r="B255" s="131">
        <f>SUM(B256:B257)</f>
        <v>3336</v>
      </c>
      <c r="C255" s="131">
        <f>SUM(C256:C257)</f>
        <v>0</v>
      </c>
      <c r="D255" s="149" t="str">
        <f t="shared" si="3"/>
        <v>0.00%</v>
      </c>
      <c r="E255" s="110"/>
    </row>
    <row r="256" s="214" customFormat="1" ht="20.1" customHeight="1" spans="1:5">
      <c r="A256" s="251" t="s">
        <v>207</v>
      </c>
      <c r="B256" s="110"/>
      <c r="C256" s="110"/>
      <c r="D256" s="149" t="e">
        <f t="shared" si="3"/>
        <v>#DIV/0!</v>
      </c>
      <c r="E256" s="110"/>
    </row>
    <row r="257" s="214" customFormat="1" ht="20.1" customHeight="1" spans="1:5">
      <c r="A257" s="251" t="s">
        <v>208</v>
      </c>
      <c r="B257" s="110">
        <v>3336</v>
      </c>
      <c r="C257" s="110"/>
      <c r="D257" s="149" t="str">
        <f t="shared" si="3"/>
        <v>0.00%</v>
      </c>
      <c r="E257" s="110"/>
    </row>
    <row r="258" s="214" customFormat="1" ht="20.1" customHeight="1" spans="1:5">
      <c r="A258" s="49" t="s">
        <v>209</v>
      </c>
      <c r="B258" s="49">
        <f>SUM(B259:B260)</f>
        <v>0</v>
      </c>
      <c r="C258" s="49">
        <f>SUM(C259:C260)</f>
        <v>0</v>
      </c>
      <c r="D258" s="149" t="e">
        <f t="shared" si="3"/>
        <v>#DIV/0!</v>
      </c>
      <c r="E258" s="110"/>
    </row>
    <row r="259" s="214" customFormat="1" ht="20.1" customHeight="1" spans="1:5">
      <c r="A259" s="250" t="s">
        <v>210</v>
      </c>
      <c r="B259" s="131"/>
      <c r="C259" s="131"/>
      <c r="D259" s="149" t="e">
        <f t="shared" si="3"/>
        <v>#DIV/0!</v>
      </c>
      <c r="E259" s="110"/>
    </row>
    <row r="260" s="214" customFormat="1" ht="20.1" customHeight="1" spans="1:5">
      <c r="A260" s="250" t="s">
        <v>211</v>
      </c>
      <c r="B260" s="131"/>
      <c r="C260" s="131"/>
      <c r="D260" s="149" t="e">
        <f t="shared" si="3"/>
        <v>#DIV/0!</v>
      </c>
      <c r="E260" s="110"/>
    </row>
    <row r="261" s="214" customFormat="1" ht="20.1" customHeight="1" spans="1:5">
      <c r="A261" s="49" t="s">
        <v>212</v>
      </c>
      <c r="B261" s="49">
        <f>SUM(B262,B271)</f>
        <v>9</v>
      </c>
      <c r="C261" s="49">
        <f>SUM(C262,C271)</f>
        <v>9</v>
      </c>
      <c r="D261" s="149" t="str">
        <f t="shared" si="3"/>
        <v>100.00%</v>
      </c>
      <c r="E261" s="110"/>
    </row>
    <row r="262" s="214" customFormat="1" ht="20.1" customHeight="1" spans="1:5">
      <c r="A262" s="251" t="s">
        <v>213</v>
      </c>
      <c r="B262" s="131">
        <f>SUM(B263:B270)</f>
        <v>9</v>
      </c>
      <c r="C262" s="131">
        <f>SUM(C263:C270)</f>
        <v>9</v>
      </c>
      <c r="D262" s="149" t="str">
        <f t="shared" ref="D262:D325" si="4">TEXT(C262/B262,"0.00%")</f>
        <v>100.00%</v>
      </c>
      <c r="E262" s="110"/>
    </row>
    <row r="263" s="214" customFormat="1" ht="20.1" customHeight="1" spans="1:5">
      <c r="A263" s="251" t="s">
        <v>214</v>
      </c>
      <c r="B263" s="110"/>
      <c r="C263" s="110"/>
      <c r="D263" s="149" t="e">
        <f t="shared" si="4"/>
        <v>#DIV/0!</v>
      </c>
      <c r="E263" s="110"/>
    </row>
    <row r="264" s="214" customFormat="1" ht="20.1" customHeight="1" spans="1:5">
      <c r="A264" s="250" t="s">
        <v>215</v>
      </c>
      <c r="B264" s="110"/>
      <c r="C264" s="110"/>
      <c r="D264" s="149" t="e">
        <f t="shared" si="4"/>
        <v>#DIV/0!</v>
      </c>
      <c r="E264" s="110"/>
    </row>
    <row r="265" s="214" customFormat="1" ht="20.1" customHeight="1" spans="1:5">
      <c r="A265" s="250" t="s">
        <v>216</v>
      </c>
      <c r="B265" s="110"/>
      <c r="C265" s="110"/>
      <c r="D265" s="149" t="e">
        <f t="shared" si="4"/>
        <v>#DIV/0!</v>
      </c>
      <c r="E265" s="110"/>
    </row>
    <row r="266" s="214" customFormat="1" ht="20.1" customHeight="1" spans="1:5">
      <c r="A266" s="250" t="s">
        <v>217</v>
      </c>
      <c r="B266" s="110"/>
      <c r="C266" s="110"/>
      <c r="D266" s="149" t="e">
        <f t="shared" si="4"/>
        <v>#DIV/0!</v>
      </c>
      <c r="E266" s="110"/>
    </row>
    <row r="267" s="214" customFormat="1" ht="20.1" customHeight="1" spans="1:5">
      <c r="A267" s="251" t="s">
        <v>218</v>
      </c>
      <c r="B267" s="110"/>
      <c r="C267" s="110"/>
      <c r="D267" s="149" t="e">
        <f t="shared" si="4"/>
        <v>#DIV/0!</v>
      </c>
      <c r="E267" s="110"/>
    </row>
    <row r="268" s="214" customFormat="1" ht="20.1" customHeight="1" spans="1:5">
      <c r="A268" s="251" t="s">
        <v>219</v>
      </c>
      <c r="B268" s="110"/>
      <c r="C268" s="110"/>
      <c r="D268" s="149" t="e">
        <f t="shared" si="4"/>
        <v>#DIV/0!</v>
      </c>
      <c r="E268" s="110"/>
    </row>
    <row r="269" s="214" customFormat="1" ht="20.1" customHeight="1" spans="1:5">
      <c r="A269" s="251" t="s">
        <v>220</v>
      </c>
      <c r="B269" s="110">
        <v>9</v>
      </c>
      <c r="C269" s="110">
        <v>9</v>
      </c>
      <c r="D269" s="149" t="str">
        <f t="shared" si="4"/>
        <v>100.00%</v>
      </c>
      <c r="E269" s="110"/>
    </row>
    <row r="270" s="214" customFormat="1" ht="20.1" customHeight="1" spans="1:5">
      <c r="A270" s="251" t="s">
        <v>221</v>
      </c>
      <c r="B270" s="110"/>
      <c r="C270" s="110"/>
      <c r="D270" s="149" t="e">
        <f t="shared" si="4"/>
        <v>#DIV/0!</v>
      </c>
      <c r="E270" s="110"/>
    </row>
    <row r="271" s="214" customFormat="1" ht="20.1" customHeight="1" spans="1:5">
      <c r="A271" s="251" t="s">
        <v>222</v>
      </c>
      <c r="B271" s="131"/>
      <c r="C271" s="131"/>
      <c r="D271" s="149" t="e">
        <f t="shared" si="4"/>
        <v>#DIV/0!</v>
      </c>
      <c r="E271" s="110"/>
    </row>
    <row r="272" s="214" customFormat="1" ht="20.1" customHeight="1" spans="1:5">
      <c r="A272" s="49" t="s">
        <v>223</v>
      </c>
      <c r="B272" s="49">
        <f>SUM(B273,B283,B305,B312,B324,B333,B347,B356,B365,B373,B381,B390)</f>
        <v>6987</v>
      </c>
      <c r="C272" s="49">
        <f>SUM(C273,C283,C305,C312,C324,C333,C347,C356,C365,C373,C381,C390)</f>
        <v>4879</v>
      </c>
      <c r="D272" s="149" t="str">
        <f t="shared" si="4"/>
        <v>69.83%</v>
      </c>
      <c r="E272" s="110"/>
    </row>
    <row r="273" s="214" customFormat="1" ht="20.1" customHeight="1" spans="1:5">
      <c r="A273" s="250" t="s">
        <v>224</v>
      </c>
      <c r="B273" s="131">
        <f>SUM(B274:B282)</f>
        <v>0</v>
      </c>
      <c r="C273" s="131">
        <f>SUM(C274:C282)</f>
        <v>0</v>
      </c>
      <c r="D273" s="149" t="e">
        <f t="shared" si="4"/>
        <v>#DIV/0!</v>
      </c>
      <c r="E273" s="110"/>
    </row>
    <row r="274" s="214" customFormat="1" ht="20.1" customHeight="1" spans="1:5">
      <c r="A274" s="250" t="s">
        <v>225</v>
      </c>
      <c r="B274" s="110"/>
      <c r="C274" s="110"/>
      <c r="D274" s="149" t="e">
        <f t="shared" si="4"/>
        <v>#DIV/0!</v>
      </c>
      <c r="E274" s="110"/>
    </row>
    <row r="275" s="214" customFormat="1" ht="20.1" customHeight="1" spans="1:5">
      <c r="A275" s="250" t="s">
        <v>226</v>
      </c>
      <c r="B275" s="110"/>
      <c r="C275" s="110"/>
      <c r="D275" s="149" t="e">
        <f t="shared" si="4"/>
        <v>#DIV/0!</v>
      </c>
      <c r="E275" s="110"/>
    </row>
    <row r="276" s="214" customFormat="1" ht="20.1" customHeight="1" spans="1:5">
      <c r="A276" s="251" t="s">
        <v>227</v>
      </c>
      <c r="B276" s="110"/>
      <c r="C276" s="110"/>
      <c r="D276" s="149" t="e">
        <f t="shared" si="4"/>
        <v>#DIV/0!</v>
      </c>
      <c r="E276" s="110"/>
    </row>
    <row r="277" s="214" customFormat="1" ht="20.1" customHeight="1" spans="1:5">
      <c r="A277" s="251" t="s">
        <v>228</v>
      </c>
      <c r="B277" s="110"/>
      <c r="C277" s="110"/>
      <c r="D277" s="149" t="e">
        <f t="shared" si="4"/>
        <v>#DIV/0!</v>
      </c>
      <c r="E277" s="110"/>
    </row>
    <row r="278" s="214" customFormat="1" ht="20.1" customHeight="1" spans="1:5">
      <c r="A278" s="251" t="s">
        <v>229</v>
      </c>
      <c r="B278" s="110"/>
      <c r="C278" s="110"/>
      <c r="D278" s="149" t="e">
        <f t="shared" si="4"/>
        <v>#DIV/0!</v>
      </c>
      <c r="E278" s="110"/>
    </row>
    <row r="279" s="214" customFormat="1" ht="20.1" customHeight="1" spans="1:5">
      <c r="A279" s="250" t="s">
        <v>230</v>
      </c>
      <c r="B279" s="110"/>
      <c r="C279" s="110"/>
      <c r="D279" s="149" t="e">
        <f t="shared" si="4"/>
        <v>#DIV/0!</v>
      </c>
      <c r="E279" s="110"/>
    </row>
    <row r="280" s="214" customFormat="1" ht="20.1" customHeight="1" spans="1:5">
      <c r="A280" s="250" t="s">
        <v>231</v>
      </c>
      <c r="B280" s="110"/>
      <c r="C280" s="110"/>
      <c r="D280" s="149" t="e">
        <f t="shared" si="4"/>
        <v>#DIV/0!</v>
      </c>
      <c r="E280" s="110"/>
    </row>
    <row r="281" s="214" customFormat="1" ht="20.1" customHeight="1" spans="1:5">
      <c r="A281" s="250" t="s">
        <v>232</v>
      </c>
      <c r="B281" s="110"/>
      <c r="C281" s="110"/>
      <c r="D281" s="149" t="e">
        <f t="shared" si="4"/>
        <v>#DIV/0!</v>
      </c>
      <c r="E281" s="110"/>
    </row>
    <row r="282" s="214" customFormat="1" ht="20.1" customHeight="1" spans="1:5">
      <c r="A282" s="251" t="s">
        <v>233</v>
      </c>
      <c r="B282" s="110"/>
      <c r="C282" s="110"/>
      <c r="D282" s="149" t="e">
        <f t="shared" si="4"/>
        <v>#DIV/0!</v>
      </c>
      <c r="E282" s="110"/>
    </row>
    <row r="283" s="214" customFormat="1" ht="20.1" customHeight="1" spans="1:5">
      <c r="A283" s="251" t="s">
        <v>234</v>
      </c>
      <c r="B283" s="131">
        <f>SUM(B284:B304)</f>
        <v>3955</v>
      </c>
      <c r="C283" s="131">
        <f>SUM(C284:C304)</f>
        <v>3265</v>
      </c>
      <c r="D283" s="149" t="str">
        <f t="shared" si="4"/>
        <v>82.55%</v>
      </c>
      <c r="E283" s="110"/>
    </row>
    <row r="284" s="214" customFormat="1" ht="20.1" customHeight="1" spans="1:5">
      <c r="A284" s="251" t="s">
        <v>67</v>
      </c>
      <c r="B284" s="110">
        <v>3266</v>
      </c>
      <c r="C284" s="110">
        <v>2990</v>
      </c>
      <c r="D284" s="149" t="str">
        <f t="shared" si="4"/>
        <v>91.55%</v>
      </c>
      <c r="E284" s="110"/>
    </row>
    <row r="285" s="214" customFormat="1" ht="20.1" customHeight="1" spans="1:5">
      <c r="A285" s="110" t="s">
        <v>68</v>
      </c>
      <c r="B285" s="110">
        <v>251</v>
      </c>
      <c r="C285" s="110"/>
      <c r="D285" s="149" t="str">
        <f t="shared" si="4"/>
        <v>0.00%</v>
      </c>
      <c r="E285" s="110"/>
    </row>
    <row r="286" s="214" customFormat="1" ht="20.1" customHeight="1" spans="1:5">
      <c r="A286" s="250" t="s">
        <v>69</v>
      </c>
      <c r="B286" s="110"/>
      <c r="C286" s="110"/>
      <c r="D286" s="149" t="e">
        <f t="shared" si="4"/>
        <v>#DIV/0!</v>
      </c>
      <c r="E286" s="110"/>
    </row>
    <row r="287" s="214" customFormat="1" ht="20.1" customHeight="1" spans="1:5">
      <c r="A287" s="250" t="s">
        <v>235</v>
      </c>
      <c r="B287" s="110"/>
      <c r="C287" s="110"/>
      <c r="D287" s="149" t="e">
        <f t="shared" si="4"/>
        <v>#DIV/0!</v>
      </c>
      <c r="E287" s="110"/>
    </row>
    <row r="288" s="214" customFormat="1" ht="20.1" customHeight="1" spans="1:5">
      <c r="A288" s="250" t="s">
        <v>236</v>
      </c>
      <c r="B288" s="110"/>
      <c r="C288" s="110"/>
      <c r="D288" s="149" t="e">
        <f t="shared" si="4"/>
        <v>#DIV/0!</v>
      </c>
      <c r="E288" s="110"/>
    </row>
    <row r="289" s="214" customFormat="1" ht="20.1" customHeight="1" spans="1:5">
      <c r="A289" s="251" t="s">
        <v>237</v>
      </c>
      <c r="B289" s="110"/>
      <c r="C289" s="110"/>
      <c r="D289" s="149" t="e">
        <f t="shared" si="4"/>
        <v>#DIV/0!</v>
      </c>
      <c r="E289" s="110"/>
    </row>
    <row r="290" s="214" customFormat="1" ht="20.1" customHeight="1" spans="1:5">
      <c r="A290" s="251" t="s">
        <v>238</v>
      </c>
      <c r="B290" s="110"/>
      <c r="C290" s="110"/>
      <c r="D290" s="149" t="e">
        <f t="shared" si="4"/>
        <v>#DIV/0!</v>
      </c>
      <c r="E290" s="110"/>
    </row>
    <row r="291" s="214" customFormat="1" ht="20.1" customHeight="1" spans="1:5">
      <c r="A291" s="251" t="s">
        <v>239</v>
      </c>
      <c r="B291" s="110"/>
      <c r="C291" s="110"/>
      <c r="D291" s="149" t="e">
        <f t="shared" si="4"/>
        <v>#DIV/0!</v>
      </c>
      <c r="E291" s="110"/>
    </row>
    <row r="292" s="214" customFormat="1" ht="20.1" customHeight="1" spans="1:5">
      <c r="A292" s="250" t="s">
        <v>240</v>
      </c>
      <c r="B292" s="110"/>
      <c r="C292" s="110"/>
      <c r="D292" s="149" t="e">
        <f t="shared" si="4"/>
        <v>#DIV/0!</v>
      </c>
      <c r="E292" s="110"/>
    </row>
    <row r="293" s="214" customFormat="1" ht="20.1" customHeight="1" spans="1:5">
      <c r="A293" s="250" t="s">
        <v>241</v>
      </c>
      <c r="B293" s="110"/>
      <c r="C293" s="110"/>
      <c r="D293" s="149" t="e">
        <f t="shared" si="4"/>
        <v>#DIV/0!</v>
      </c>
      <c r="E293" s="110"/>
    </row>
    <row r="294" s="214" customFormat="1" ht="20.1" customHeight="1" spans="1:5">
      <c r="A294" s="250" t="s">
        <v>242</v>
      </c>
      <c r="B294" s="110">
        <v>15</v>
      </c>
      <c r="C294" s="110">
        <v>35</v>
      </c>
      <c r="D294" s="149" t="str">
        <f t="shared" si="4"/>
        <v>233.33%</v>
      </c>
      <c r="E294" s="110"/>
    </row>
    <row r="295" s="214" customFormat="1" ht="20.1" customHeight="1" spans="1:5">
      <c r="A295" s="251" t="s">
        <v>243</v>
      </c>
      <c r="B295" s="110"/>
      <c r="C295" s="110"/>
      <c r="D295" s="149" t="e">
        <f t="shared" si="4"/>
        <v>#DIV/0!</v>
      </c>
      <c r="E295" s="110"/>
    </row>
    <row r="296" s="214" customFormat="1" ht="20.1" customHeight="1" spans="1:5">
      <c r="A296" s="251" t="s">
        <v>244</v>
      </c>
      <c r="B296" s="110"/>
      <c r="C296" s="110"/>
      <c r="D296" s="149" t="e">
        <f t="shared" si="4"/>
        <v>#DIV/0!</v>
      </c>
      <c r="E296" s="110"/>
    </row>
    <row r="297" s="214" customFormat="1" ht="20.1" customHeight="1" spans="1:5">
      <c r="A297" s="251" t="s">
        <v>245</v>
      </c>
      <c r="B297" s="110"/>
      <c r="C297" s="110"/>
      <c r="D297" s="149" t="e">
        <f t="shared" si="4"/>
        <v>#DIV/0!</v>
      </c>
      <c r="E297" s="110"/>
    </row>
    <row r="298" s="214" customFormat="1" ht="20.1" customHeight="1" spans="1:5">
      <c r="A298" s="110" t="s">
        <v>246</v>
      </c>
      <c r="B298" s="110">
        <v>26</v>
      </c>
      <c r="C298" s="110">
        <v>25</v>
      </c>
      <c r="D298" s="149" t="str">
        <f t="shared" si="4"/>
        <v>96.15%</v>
      </c>
      <c r="E298" s="110"/>
    </row>
    <row r="299" s="214" customFormat="1" ht="20.1" customHeight="1" spans="1:5">
      <c r="A299" s="250" t="s">
        <v>247</v>
      </c>
      <c r="B299" s="110"/>
      <c r="C299" s="110"/>
      <c r="D299" s="149" t="e">
        <f t="shared" si="4"/>
        <v>#DIV/0!</v>
      </c>
      <c r="E299" s="110"/>
    </row>
    <row r="300" s="214" customFormat="1" ht="20.1" customHeight="1" spans="1:5">
      <c r="A300" s="250" t="s">
        <v>248</v>
      </c>
      <c r="B300" s="110">
        <v>13</v>
      </c>
      <c r="C300" s="110">
        <v>15</v>
      </c>
      <c r="D300" s="149" t="str">
        <f t="shared" si="4"/>
        <v>115.38%</v>
      </c>
      <c r="E300" s="110"/>
    </row>
    <row r="301" s="214" customFormat="1" ht="20.1" customHeight="1" spans="1:5">
      <c r="A301" s="250" t="s">
        <v>249</v>
      </c>
      <c r="B301" s="110">
        <v>30</v>
      </c>
      <c r="C301" s="110"/>
      <c r="D301" s="149" t="str">
        <f t="shared" si="4"/>
        <v>0.00%</v>
      </c>
      <c r="E301" s="110"/>
    </row>
    <row r="302" s="214" customFormat="1" ht="20.1" customHeight="1" spans="1:5">
      <c r="A302" s="251" t="s">
        <v>110</v>
      </c>
      <c r="B302" s="110"/>
      <c r="C302" s="110"/>
      <c r="D302" s="149" t="e">
        <f t="shared" si="4"/>
        <v>#DIV/0!</v>
      </c>
      <c r="E302" s="110"/>
    </row>
    <row r="303" s="214" customFormat="1" ht="20.1" customHeight="1" spans="1:5">
      <c r="A303" s="251" t="s">
        <v>76</v>
      </c>
      <c r="B303" s="110"/>
      <c r="C303" s="110"/>
      <c r="D303" s="149" t="e">
        <f t="shared" si="4"/>
        <v>#DIV/0!</v>
      </c>
      <c r="E303" s="110"/>
    </row>
    <row r="304" s="214" customFormat="1" ht="20.1" customHeight="1" spans="1:5">
      <c r="A304" s="251" t="s">
        <v>250</v>
      </c>
      <c r="B304" s="110">
        <v>354</v>
      </c>
      <c r="C304" s="110">
        <v>200</v>
      </c>
      <c r="D304" s="149" t="str">
        <f t="shared" si="4"/>
        <v>56.50%</v>
      </c>
      <c r="E304" s="110"/>
    </row>
    <row r="305" s="214" customFormat="1" ht="20.1" customHeight="1" spans="1:5">
      <c r="A305" s="250" t="s">
        <v>251</v>
      </c>
      <c r="B305" s="131">
        <f>SUM(B306:B311)</f>
        <v>0</v>
      </c>
      <c r="C305" s="131">
        <f>SUM(C306:C311)</f>
        <v>0</v>
      </c>
      <c r="D305" s="149" t="e">
        <f t="shared" si="4"/>
        <v>#DIV/0!</v>
      </c>
      <c r="E305" s="110"/>
    </row>
    <row r="306" s="214" customFormat="1" ht="20.1" customHeight="1" spans="1:5">
      <c r="A306" s="250" t="s">
        <v>67</v>
      </c>
      <c r="B306" s="110"/>
      <c r="C306" s="110"/>
      <c r="D306" s="149" t="e">
        <f t="shared" si="4"/>
        <v>#DIV/0!</v>
      </c>
      <c r="E306" s="110"/>
    </row>
    <row r="307" s="214" customFormat="1" ht="20.1" customHeight="1" spans="1:5">
      <c r="A307" s="250" t="s">
        <v>68</v>
      </c>
      <c r="B307" s="110"/>
      <c r="C307" s="110"/>
      <c r="D307" s="149" t="e">
        <f t="shared" si="4"/>
        <v>#DIV/0!</v>
      </c>
      <c r="E307" s="110"/>
    </row>
    <row r="308" s="214" customFormat="1" ht="20.1" customHeight="1" spans="1:5">
      <c r="A308" s="251" t="s">
        <v>69</v>
      </c>
      <c r="B308" s="110"/>
      <c r="C308" s="110"/>
      <c r="D308" s="149" t="e">
        <f t="shared" si="4"/>
        <v>#DIV/0!</v>
      </c>
      <c r="E308" s="110"/>
    </row>
    <row r="309" s="214" customFormat="1" ht="20.1" customHeight="1" spans="1:5">
      <c r="A309" s="251" t="s">
        <v>252</v>
      </c>
      <c r="B309" s="110"/>
      <c r="C309" s="110"/>
      <c r="D309" s="149" t="e">
        <f t="shared" si="4"/>
        <v>#DIV/0!</v>
      </c>
      <c r="E309" s="110"/>
    </row>
    <row r="310" s="214" customFormat="1" ht="20.1" customHeight="1" spans="1:5">
      <c r="A310" s="251" t="s">
        <v>76</v>
      </c>
      <c r="B310" s="110"/>
      <c r="C310" s="110"/>
      <c r="D310" s="149" t="e">
        <f t="shared" si="4"/>
        <v>#DIV/0!</v>
      </c>
      <c r="E310" s="110"/>
    </row>
    <row r="311" s="214" customFormat="1" ht="20.1" customHeight="1" spans="1:5">
      <c r="A311" s="110" t="s">
        <v>253</v>
      </c>
      <c r="B311" s="110"/>
      <c r="C311" s="110"/>
      <c r="D311" s="149" t="e">
        <f t="shared" si="4"/>
        <v>#DIV/0!</v>
      </c>
      <c r="E311" s="110"/>
    </row>
    <row r="312" s="214" customFormat="1" ht="20.1" customHeight="1" spans="1:5">
      <c r="A312" s="250" t="s">
        <v>254</v>
      </c>
      <c r="B312" s="131">
        <f>SUM(B313:B323)</f>
        <v>616</v>
      </c>
      <c r="C312" s="131">
        <f>SUM(C313:C323)</f>
        <v>534</v>
      </c>
      <c r="D312" s="149" t="str">
        <f t="shared" si="4"/>
        <v>86.69%</v>
      </c>
      <c r="E312" s="110"/>
    </row>
    <row r="313" s="214" customFormat="1" ht="20.1" customHeight="1" spans="1:5">
      <c r="A313" s="250" t="s">
        <v>67</v>
      </c>
      <c r="B313" s="110">
        <v>439</v>
      </c>
      <c r="C313" s="110">
        <v>432</v>
      </c>
      <c r="D313" s="149" t="str">
        <f t="shared" si="4"/>
        <v>98.41%</v>
      </c>
      <c r="E313" s="110"/>
    </row>
    <row r="314" s="214" customFormat="1" ht="20.1" customHeight="1" spans="1:5">
      <c r="A314" s="250" t="s">
        <v>68</v>
      </c>
      <c r="B314" s="110"/>
      <c r="C314" s="110"/>
      <c r="D314" s="149" t="e">
        <f t="shared" si="4"/>
        <v>#DIV/0!</v>
      </c>
      <c r="E314" s="110"/>
    </row>
    <row r="315" s="214" customFormat="1" ht="20.1" customHeight="1" spans="1:5">
      <c r="A315" s="251" t="s">
        <v>69</v>
      </c>
      <c r="B315" s="110"/>
      <c r="C315" s="110"/>
      <c r="D315" s="149" t="e">
        <f t="shared" si="4"/>
        <v>#DIV/0!</v>
      </c>
      <c r="E315" s="110"/>
    </row>
    <row r="316" s="214" customFormat="1" ht="20.1" customHeight="1" spans="1:5">
      <c r="A316" s="251" t="s">
        <v>255</v>
      </c>
      <c r="B316" s="110"/>
      <c r="C316" s="110"/>
      <c r="D316" s="149" t="e">
        <f t="shared" si="4"/>
        <v>#DIV/0!</v>
      </c>
      <c r="E316" s="110"/>
    </row>
    <row r="317" s="214" customFormat="1" ht="20.1" customHeight="1" spans="1:5">
      <c r="A317" s="251" t="s">
        <v>256</v>
      </c>
      <c r="B317" s="110"/>
      <c r="C317" s="110"/>
      <c r="D317" s="149" t="e">
        <f t="shared" si="4"/>
        <v>#DIV/0!</v>
      </c>
      <c r="E317" s="110"/>
    </row>
    <row r="318" s="214" customFormat="1" ht="20.1" customHeight="1" spans="1:5">
      <c r="A318" s="250" t="s">
        <v>257</v>
      </c>
      <c r="B318" s="110"/>
      <c r="C318" s="110"/>
      <c r="D318" s="149" t="e">
        <f t="shared" si="4"/>
        <v>#DIV/0!</v>
      </c>
      <c r="E318" s="110"/>
    </row>
    <row r="319" s="214" customFormat="1" ht="20.1" customHeight="1" spans="1:5">
      <c r="A319" s="250" t="s">
        <v>258</v>
      </c>
      <c r="B319" s="110"/>
      <c r="C319" s="110"/>
      <c r="D319" s="149" t="e">
        <f t="shared" si="4"/>
        <v>#DIV/0!</v>
      </c>
      <c r="E319" s="110"/>
    </row>
    <row r="320" s="214" customFormat="1" ht="20.1" customHeight="1" spans="1:5">
      <c r="A320" s="250" t="s">
        <v>259</v>
      </c>
      <c r="B320" s="110"/>
      <c r="C320" s="110"/>
      <c r="D320" s="149" t="e">
        <f t="shared" si="4"/>
        <v>#DIV/0!</v>
      </c>
      <c r="E320" s="110"/>
    </row>
    <row r="321" s="214" customFormat="1" ht="20.1" customHeight="1" spans="1:5">
      <c r="A321" s="251" t="s">
        <v>260</v>
      </c>
      <c r="B321" s="110"/>
      <c r="C321" s="110"/>
      <c r="D321" s="149" t="e">
        <f t="shared" si="4"/>
        <v>#DIV/0!</v>
      </c>
      <c r="E321" s="110"/>
    </row>
    <row r="322" s="214" customFormat="1" ht="20.1" customHeight="1" spans="1:5">
      <c r="A322" s="251" t="s">
        <v>76</v>
      </c>
      <c r="B322" s="110"/>
      <c r="C322" s="110"/>
      <c r="D322" s="149" t="e">
        <f t="shared" si="4"/>
        <v>#DIV/0!</v>
      </c>
      <c r="E322" s="110"/>
    </row>
    <row r="323" s="214" customFormat="1" ht="20.1" customHeight="1" spans="1:5">
      <c r="A323" s="251" t="s">
        <v>261</v>
      </c>
      <c r="B323" s="110">
        <v>177</v>
      </c>
      <c r="C323" s="110">
        <v>102</v>
      </c>
      <c r="D323" s="149" t="str">
        <f t="shared" si="4"/>
        <v>57.63%</v>
      </c>
      <c r="E323" s="110"/>
    </row>
    <row r="324" s="214" customFormat="1" ht="20.1" customHeight="1" spans="1:5">
      <c r="A324" s="110" t="s">
        <v>262</v>
      </c>
      <c r="B324" s="131">
        <f>SUM(B325:B332)</f>
        <v>2023</v>
      </c>
      <c r="C324" s="131">
        <f>SUM(C325:C332)</f>
        <v>713</v>
      </c>
      <c r="D324" s="149" t="str">
        <f t="shared" si="4"/>
        <v>35.24%</v>
      </c>
      <c r="E324" s="110"/>
    </row>
    <row r="325" s="214" customFormat="1" ht="20.1" customHeight="1" spans="1:5">
      <c r="A325" s="250" t="s">
        <v>67</v>
      </c>
      <c r="B325" s="110">
        <v>594</v>
      </c>
      <c r="C325" s="110">
        <v>535</v>
      </c>
      <c r="D325" s="149" t="str">
        <f t="shared" si="4"/>
        <v>90.07%</v>
      </c>
      <c r="E325" s="110"/>
    </row>
    <row r="326" s="214" customFormat="1" ht="20.1" customHeight="1" spans="1:5">
      <c r="A326" s="250" t="s">
        <v>68</v>
      </c>
      <c r="B326" s="110"/>
      <c r="C326" s="110"/>
      <c r="D326" s="149" t="e">
        <f t="shared" ref="D326:D389" si="5">TEXT(C326/B326,"0.00%")</f>
        <v>#DIV/0!</v>
      </c>
      <c r="E326" s="110"/>
    </row>
    <row r="327" s="214" customFormat="1" ht="20.1" customHeight="1" spans="1:5">
      <c r="A327" s="250" t="s">
        <v>69</v>
      </c>
      <c r="B327" s="110"/>
      <c r="C327" s="110"/>
      <c r="D327" s="149" t="e">
        <f t="shared" si="5"/>
        <v>#DIV/0!</v>
      </c>
      <c r="E327" s="110"/>
    </row>
    <row r="328" s="214" customFormat="1" ht="20.1" customHeight="1" spans="1:5">
      <c r="A328" s="251" t="s">
        <v>263</v>
      </c>
      <c r="B328" s="110"/>
      <c r="C328" s="110"/>
      <c r="D328" s="149" t="e">
        <f t="shared" si="5"/>
        <v>#DIV/0!</v>
      </c>
      <c r="E328" s="110"/>
    </row>
    <row r="329" s="214" customFormat="1" ht="20.1" customHeight="1" spans="1:5">
      <c r="A329" s="251" t="s">
        <v>264</v>
      </c>
      <c r="B329" s="110"/>
      <c r="C329" s="110"/>
      <c r="D329" s="149" t="e">
        <f t="shared" si="5"/>
        <v>#DIV/0!</v>
      </c>
      <c r="E329" s="110"/>
    </row>
    <row r="330" s="214" customFormat="1" ht="20.1" customHeight="1" spans="1:5">
      <c r="A330" s="251" t="s">
        <v>265</v>
      </c>
      <c r="B330" s="110"/>
      <c r="C330" s="110"/>
      <c r="D330" s="149" t="e">
        <f t="shared" si="5"/>
        <v>#DIV/0!</v>
      </c>
      <c r="E330" s="110"/>
    </row>
    <row r="331" s="214" customFormat="1" ht="20.1" customHeight="1" spans="1:5">
      <c r="A331" s="250" t="s">
        <v>76</v>
      </c>
      <c r="B331" s="110"/>
      <c r="C331" s="110"/>
      <c r="D331" s="149" t="e">
        <f t="shared" si="5"/>
        <v>#DIV/0!</v>
      </c>
      <c r="E331" s="110"/>
    </row>
    <row r="332" s="214" customFormat="1" ht="20.1" customHeight="1" spans="1:5">
      <c r="A332" s="250" t="s">
        <v>266</v>
      </c>
      <c r="B332" s="110">
        <v>1429</v>
      </c>
      <c r="C332" s="110">
        <v>178</v>
      </c>
      <c r="D332" s="149" t="str">
        <f t="shared" si="5"/>
        <v>12.46%</v>
      </c>
      <c r="E332" s="110"/>
    </row>
    <row r="333" s="214" customFormat="1" ht="20.1" customHeight="1" spans="1:5">
      <c r="A333" s="250" t="s">
        <v>267</v>
      </c>
      <c r="B333" s="131">
        <f>SUM(B334:B346)</f>
        <v>393</v>
      </c>
      <c r="C333" s="131">
        <f>SUM(C334:C346)</f>
        <v>367</v>
      </c>
      <c r="D333" s="149" t="str">
        <f t="shared" si="5"/>
        <v>93.38%</v>
      </c>
      <c r="E333" s="110"/>
    </row>
    <row r="334" s="214" customFormat="1" ht="20.1" customHeight="1" spans="1:5">
      <c r="A334" s="251" t="s">
        <v>67</v>
      </c>
      <c r="B334" s="110">
        <v>335</v>
      </c>
      <c r="C334" s="110">
        <v>343</v>
      </c>
      <c r="D334" s="149" t="str">
        <f t="shared" si="5"/>
        <v>102.39%</v>
      </c>
      <c r="E334" s="110"/>
    </row>
    <row r="335" s="214" customFormat="1" ht="20.1" customHeight="1" spans="1:5">
      <c r="A335" s="251" t="s">
        <v>68</v>
      </c>
      <c r="B335" s="110"/>
      <c r="C335" s="110"/>
      <c r="D335" s="149" t="e">
        <f t="shared" si="5"/>
        <v>#DIV/0!</v>
      </c>
      <c r="E335" s="110"/>
    </row>
    <row r="336" s="214" customFormat="1" ht="20.1" customHeight="1" spans="1:5">
      <c r="A336" s="251" t="s">
        <v>69</v>
      </c>
      <c r="B336" s="110"/>
      <c r="C336" s="110"/>
      <c r="D336" s="149" t="e">
        <f t="shared" si="5"/>
        <v>#DIV/0!</v>
      </c>
      <c r="E336" s="110"/>
    </row>
    <row r="337" s="214" customFormat="1" ht="20.1" customHeight="1" spans="1:5">
      <c r="A337" s="110" t="s">
        <v>268</v>
      </c>
      <c r="B337" s="110"/>
      <c r="C337" s="110"/>
      <c r="D337" s="149" t="e">
        <f t="shared" si="5"/>
        <v>#DIV/0!</v>
      </c>
      <c r="E337" s="110"/>
    </row>
    <row r="338" s="214" customFormat="1" ht="20.1" customHeight="1" spans="1:5">
      <c r="A338" s="250" t="s">
        <v>269</v>
      </c>
      <c r="B338" s="110"/>
      <c r="C338" s="110"/>
      <c r="D338" s="149" t="e">
        <f t="shared" si="5"/>
        <v>#DIV/0!</v>
      </c>
      <c r="E338" s="110"/>
    </row>
    <row r="339" s="214" customFormat="1" ht="20.1" customHeight="1" spans="1:5">
      <c r="A339" s="250" t="s">
        <v>270</v>
      </c>
      <c r="B339" s="110"/>
      <c r="C339" s="110"/>
      <c r="D339" s="149" t="e">
        <f t="shared" si="5"/>
        <v>#DIV/0!</v>
      </c>
      <c r="E339" s="110"/>
    </row>
    <row r="340" s="214" customFormat="1" ht="20.1" customHeight="1" spans="1:5">
      <c r="A340" s="250" t="s">
        <v>271</v>
      </c>
      <c r="B340" s="110">
        <v>18</v>
      </c>
      <c r="C340" s="110"/>
      <c r="D340" s="149" t="str">
        <f t="shared" si="5"/>
        <v>0.00%</v>
      </c>
      <c r="E340" s="110"/>
    </row>
    <row r="341" s="214" customFormat="1" ht="20.1" customHeight="1" spans="1:5">
      <c r="A341" s="251" t="s">
        <v>272</v>
      </c>
      <c r="B341" s="110"/>
      <c r="C341" s="110"/>
      <c r="D341" s="149" t="e">
        <f t="shared" si="5"/>
        <v>#DIV/0!</v>
      </c>
      <c r="E341" s="110"/>
    </row>
    <row r="342" s="214" customFormat="1" ht="20.1" customHeight="1" spans="1:5">
      <c r="A342" s="251" t="s">
        <v>273</v>
      </c>
      <c r="B342" s="110"/>
      <c r="C342" s="110"/>
      <c r="D342" s="149" t="e">
        <f t="shared" si="5"/>
        <v>#DIV/0!</v>
      </c>
      <c r="E342" s="110"/>
    </row>
    <row r="343" s="214" customFormat="1" ht="20.1" customHeight="1" spans="1:5">
      <c r="A343" s="251" t="s">
        <v>274</v>
      </c>
      <c r="B343" s="110"/>
      <c r="C343" s="110"/>
      <c r="D343" s="149" t="e">
        <f t="shared" si="5"/>
        <v>#DIV/0!</v>
      </c>
      <c r="E343" s="110"/>
    </row>
    <row r="344" s="214" customFormat="1" ht="20.1" customHeight="1" spans="1:5">
      <c r="A344" s="251" t="s">
        <v>275</v>
      </c>
      <c r="B344" s="110"/>
      <c r="C344" s="110"/>
      <c r="D344" s="149" t="e">
        <f t="shared" si="5"/>
        <v>#DIV/0!</v>
      </c>
      <c r="E344" s="110"/>
    </row>
    <row r="345" s="214" customFormat="1" ht="20.1" customHeight="1" spans="1:5">
      <c r="A345" s="251" t="s">
        <v>76</v>
      </c>
      <c r="B345" s="110"/>
      <c r="C345" s="110"/>
      <c r="D345" s="149" t="e">
        <f t="shared" si="5"/>
        <v>#DIV/0!</v>
      </c>
      <c r="E345" s="110"/>
    </row>
    <row r="346" s="214" customFormat="1" ht="20.1" customHeight="1" spans="1:5">
      <c r="A346" s="250" t="s">
        <v>276</v>
      </c>
      <c r="B346" s="110">
        <v>40</v>
      </c>
      <c r="C346" s="110">
        <v>24</v>
      </c>
      <c r="D346" s="149" t="str">
        <f t="shared" si="5"/>
        <v>60.00%</v>
      </c>
      <c r="E346" s="110"/>
    </row>
    <row r="347" s="214" customFormat="1" ht="20.1" customHeight="1" spans="1:5">
      <c r="A347" s="250" t="s">
        <v>277</v>
      </c>
      <c r="B347" s="131">
        <f>SUM(B348:B355)</f>
        <v>0</v>
      </c>
      <c r="C347" s="131">
        <f>SUM(C348:C355)</f>
        <v>0</v>
      </c>
      <c r="D347" s="149" t="e">
        <f t="shared" si="5"/>
        <v>#DIV/0!</v>
      </c>
      <c r="E347" s="110"/>
    </row>
    <row r="348" s="214" customFormat="1" ht="20.1" customHeight="1" spans="1:5">
      <c r="A348" s="250" t="s">
        <v>67</v>
      </c>
      <c r="B348" s="110"/>
      <c r="C348" s="110"/>
      <c r="D348" s="149" t="e">
        <f t="shared" si="5"/>
        <v>#DIV/0!</v>
      </c>
      <c r="E348" s="110"/>
    </row>
    <row r="349" s="214" customFormat="1" ht="20.1" customHeight="1" spans="1:5">
      <c r="A349" s="251" t="s">
        <v>68</v>
      </c>
      <c r="B349" s="110"/>
      <c r="C349" s="110"/>
      <c r="D349" s="149" t="e">
        <f t="shared" si="5"/>
        <v>#DIV/0!</v>
      </c>
      <c r="E349" s="110"/>
    </row>
    <row r="350" s="214" customFormat="1" ht="20.1" customHeight="1" spans="1:5">
      <c r="A350" s="251" t="s">
        <v>69</v>
      </c>
      <c r="B350" s="110"/>
      <c r="C350" s="110"/>
      <c r="D350" s="149" t="e">
        <f t="shared" si="5"/>
        <v>#DIV/0!</v>
      </c>
      <c r="E350" s="110"/>
    </row>
    <row r="351" s="214" customFormat="1" ht="20.1" customHeight="1" spans="1:5">
      <c r="A351" s="251" t="s">
        <v>278</v>
      </c>
      <c r="B351" s="110"/>
      <c r="C351" s="110"/>
      <c r="D351" s="149" t="e">
        <f t="shared" si="5"/>
        <v>#DIV/0!</v>
      </c>
      <c r="E351" s="110"/>
    </row>
    <row r="352" s="214" customFormat="1" ht="20.1" customHeight="1" spans="1:5">
      <c r="A352" s="110" t="s">
        <v>279</v>
      </c>
      <c r="B352" s="110"/>
      <c r="C352" s="110"/>
      <c r="D352" s="149" t="e">
        <f t="shared" si="5"/>
        <v>#DIV/0!</v>
      </c>
      <c r="E352" s="110"/>
    </row>
    <row r="353" s="214" customFormat="1" ht="20.1" customHeight="1" spans="1:5">
      <c r="A353" s="250" t="s">
        <v>280</v>
      </c>
      <c r="B353" s="110"/>
      <c r="C353" s="110"/>
      <c r="D353" s="149" t="e">
        <f t="shared" si="5"/>
        <v>#DIV/0!</v>
      </c>
      <c r="E353" s="110"/>
    </row>
    <row r="354" s="214" customFormat="1" ht="20.1" customHeight="1" spans="1:5">
      <c r="A354" s="250" t="s">
        <v>76</v>
      </c>
      <c r="B354" s="110"/>
      <c r="C354" s="110"/>
      <c r="D354" s="149" t="e">
        <f t="shared" si="5"/>
        <v>#DIV/0!</v>
      </c>
      <c r="E354" s="110"/>
    </row>
    <row r="355" s="214" customFormat="1" ht="20.1" customHeight="1" spans="1:5">
      <c r="A355" s="250" t="s">
        <v>281</v>
      </c>
      <c r="B355" s="110"/>
      <c r="C355" s="110"/>
      <c r="D355" s="149" t="e">
        <f t="shared" si="5"/>
        <v>#DIV/0!</v>
      </c>
      <c r="E355" s="110"/>
    </row>
    <row r="356" s="214" customFormat="1" ht="20.1" customHeight="1" spans="1:5">
      <c r="A356" s="251" t="s">
        <v>282</v>
      </c>
      <c r="B356" s="131">
        <f>SUM(B357:B364)</f>
        <v>0</v>
      </c>
      <c r="C356" s="131">
        <f>SUM(C357:C364)</f>
        <v>0</v>
      </c>
      <c r="D356" s="149" t="e">
        <f t="shared" si="5"/>
        <v>#DIV/0!</v>
      </c>
      <c r="E356" s="110"/>
    </row>
    <row r="357" s="214" customFormat="1" ht="20.1" customHeight="1" spans="1:5">
      <c r="A357" s="251" t="s">
        <v>67</v>
      </c>
      <c r="B357" s="110"/>
      <c r="C357" s="110"/>
      <c r="D357" s="149" t="e">
        <f t="shared" si="5"/>
        <v>#DIV/0!</v>
      </c>
      <c r="E357" s="110"/>
    </row>
    <row r="358" s="214" customFormat="1" ht="20.1" customHeight="1" spans="1:5">
      <c r="A358" s="251" t="s">
        <v>68</v>
      </c>
      <c r="B358" s="110"/>
      <c r="C358" s="110"/>
      <c r="D358" s="149" t="e">
        <f t="shared" si="5"/>
        <v>#DIV/0!</v>
      </c>
      <c r="E358" s="110"/>
    </row>
    <row r="359" s="214" customFormat="1" ht="20.1" customHeight="1" spans="1:5">
      <c r="A359" s="250" t="s">
        <v>69</v>
      </c>
      <c r="B359" s="110"/>
      <c r="C359" s="110"/>
      <c r="D359" s="149" t="e">
        <f t="shared" si="5"/>
        <v>#DIV/0!</v>
      </c>
      <c r="E359" s="110"/>
    </row>
    <row r="360" s="214" customFormat="1" ht="20.1" customHeight="1" spans="1:5">
      <c r="A360" s="250" t="s">
        <v>283</v>
      </c>
      <c r="B360" s="110"/>
      <c r="C360" s="110"/>
      <c r="D360" s="149" t="e">
        <f t="shared" si="5"/>
        <v>#DIV/0!</v>
      </c>
      <c r="E360" s="110"/>
    </row>
    <row r="361" s="214" customFormat="1" ht="20.1" customHeight="1" spans="1:5">
      <c r="A361" s="250" t="s">
        <v>284</v>
      </c>
      <c r="B361" s="110"/>
      <c r="C361" s="110"/>
      <c r="D361" s="149" t="e">
        <f t="shared" si="5"/>
        <v>#DIV/0!</v>
      </c>
      <c r="E361" s="110"/>
    </row>
    <row r="362" s="214" customFormat="1" ht="20.1" customHeight="1" spans="1:5">
      <c r="A362" s="251" t="s">
        <v>285</v>
      </c>
      <c r="B362" s="110"/>
      <c r="C362" s="110"/>
      <c r="D362" s="149" t="e">
        <f t="shared" si="5"/>
        <v>#DIV/0!</v>
      </c>
      <c r="E362" s="110"/>
    </row>
    <row r="363" s="214" customFormat="1" ht="20.1" customHeight="1" spans="1:5">
      <c r="A363" s="251" t="s">
        <v>76</v>
      </c>
      <c r="B363" s="110"/>
      <c r="C363" s="110"/>
      <c r="D363" s="149" t="e">
        <f t="shared" si="5"/>
        <v>#DIV/0!</v>
      </c>
      <c r="E363" s="110"/>
    </row>
    <row r="364" s="214" customFormat="1" ht="20.1" customHeight="1" spans="1:5">
      <c r="A364" s="251" t="s">
        <v>286</v>
      </c>
      <c r="B364" s="110"/>
      <c r="C364" s="110"/>
      <c r="D364" s="149" t="e">
        <f t="shared" si="5"/>
        <v>#DIV/0!</v>
      </c>
      <c r="E364" s="110"/>
    </row>
    <row r="365" s="214" customFormat="1" ht="20.1" customHeight="1" spans="1:5">
      <c r="A365" s="110" t="s">
        <v>287</v>
      </c>
      <c r="B365" s="131">
        <f>SUM(B366:B372)</f>
        <v>0</v>
      </c>
      <c r="C365" s="131">
        <f>SUM(C366:C372)</f>
        <v>0</v>
      </c>
      <c r="D365" s="149" t="e">
        <f t="shared" si="5"/>
        <v>#DIV/0!</v>
      </c>
      <c r="E365" s="110"/>
    </row>
    <row r="366" s="214" customFormat="1" ht="20.1" customHeight="1" spans="1:5">
      <c r="A366" s="250" t="s">
        <v>67</v>
      </c>
      <c r="B366" s="110"/>
      <c r="C366" s="110"/>
      <c r="D366" s="149" t="e">
        <f t="shared" si="5"/>
        <v>#DIV/0!</v>
      </c>
      <c r="E366" s="110"/>
    </row>
    <row r="367" s="214" customFormat="1" ht="20.1" customHeight="1" spans="1:5">
      <c r="A367" s="250" t="s">
        <v>68</v>
      </c>
      <c r="B367" s="110"/>
      <c r="C367" s="110"/>
      <c r="D367" s="149" t="e">
        <f t="shared" si="5"/>
        <v>#DIV/0!</v>
      </c>
      <c r="E367" s="110"/>
    </row>
    <row r="368" s="214" customFormat="1" ht="20.1" customHeight="1" spans="1:5">
      <c r="A368" s="250" t="s">
        <v>69</v>
      </c>
      <c r="B368" s="110"/>
      <c r="C368" s="110"/>
      <c r="D368" s="149" t="e">
        <f t="shared" si="5"/>
        <v>#DIV/0!</v>
      </c>
      <c r="E368" s="110"/>
    </row>
    <row r="369" s="214" customFormat="1" ht="20.1" customHeight="1" spans="1:5">
      <c r="A369" s="251" t="s">
        <v>288</v>
      </c>
      <c r="B369" s="110"/>
      <c r="C369" s="110"/>
      <c r="D369" s="149" t="e">
        <f t="shared" si="5"/>
        <v>#DIV/0!</v>
      </c>
      <c r="E369" s="110"/>
    </row>
    <row r="370" s="214" customFormat="1" ht="20.1" customHeight="1" spans="1:5">
      <c r="A370" s="251" t="s">
        <v>289</v>
      </c>
      <c r="B370" s="110"/>
      <c r="C370" s="110"/>
      <c r="D370" s="149" t="e">
        <f t="shared" si="5"/>
        <v>#DIV/0!</v>
      </c>
      <c r="E370" s="110"/>
    </row>
    <row r="371" s="214" customFormat="1" ht="20.1" customHeight="1" spans="1:5">
      <c r="A371" s="251" t="s">
        <v>76</v>
      </c>
      <c r="B371" s="110"/>
      <c r="C371" s="110"/>
      <c r="D371" s="149" t="e">
        <f t="shared" si="5"/>
        <v>#DIV/0!</v>
      </c>
      <c r="E371" s="110"/>
    </row>
    <row r="372" s="214" customFormat="1" ht="20.1" customHeight="1" spans="1:5">
      <c r="A372" s="250" t="s">
        <v>290</v>
      </c>
      <c r="B372" s="110"/>
      <c r="C372" s="110"/>
      <c r="D372" s="149" t="e">
        <f t="shared" si="5"/>
        <v>#DIV/0!</v>
      </c>
      <c r="E372" s="110"/>
    </row>
    <row r="373" s="214" customFormat="1" ht="20.1" customHeight="1" spans="1:5">
      <c r="A373" s="250" t="s">
        <v>291</v>
      </c>
      <c r="B373" s="131">
        <f>SUM(B374:B380)</f>
        <v>0</v>
      </c>
      <c r="C373" s="131">
        <f>SUM(C374:C380)</f>
        <v>0</v>
      </c>
      <c r="D373" s="149" t="e">
        <f t="shared" si="5"/>
        <v>#DIV/0!</v>
      </c>
      <c r="E373" s="110"/>
    </row>
    <row r="374" s="214" customFormat="1" ht="20.1" customHeight="1" spans="1:5">
      <c r="A374" s="250" t="s">
        <v>67</v>
      </c>
      <c r="B374" s="110"/>
      <c r="C374" s="110"/>
      <c r="D374" s="149" t="e">
        <f t="shared" si="5"/>
        <v>#DIV/0!</v>
      </c>
      <c r="E374" s="110"/>
    </row>
    <row r="375" s="214" customFormat="1" ht="20.1" customHeight="1" spans="1:5">
      <c r="A375" s="251" t="s">
        <v>68</v>
      </c>
      <c r="B375" s="110"/>
      <c r="C375" s="110"/>
      <c r="D375" s="149" t="e">
        <f t="shared" si="5"/>
        <v>#DIV/0!</v>
      </c>
      <c r="E375" s="110"/>
    </row>
    <row r="376" s="214" customFormat="1" ht="20.1" customHeight="1" spans="1:5">
      <c r="A376" s="251" t="s">
        <v>292</v>
      </c>
      <c r="B376" s="110"/>
      <c r="C376" s="110"/>
      <c r="D376" s="149" t="e">
        <f t="shared" si="5"/>
        <v>#DIV/0!</v>
      </c>
      <c r="E376" s="110"/>
    </row>
    <row r="377" s="214" customFormat="1" ht="20.1" customHeight="1" spans="1:5">
      <c r="A377" s="251" t="s">
        <v>293</v>
      </c>
      <c r="B377" s="110"/>
      <c r="C377" s="110"/>
      <c r="D377" s="149" t="e">
        <f t="shared" si="5"/>
        <v>#DIV/0!</v>
      </c>
      <c r="E377" s="110"/>
    </row>
    <row r="378" s="214" customFormat="1" ht="20.1" customHeight="1" spans="1:5">
      <c r="A378" s="110" t="s">
        <v>294</v>
      </c>
      <c r="B378" s="110"/>
      <c r="C378" s="110"/>
      <c r="D378" s="149" t="e">
        <f t="shared" si="5"/>
        <v>#DIV/0!</v>
      </c>
      <c r="E378" s="110"/>
    </row>
    <row r="379" s="214" customFormat="1" ht="20.1" customHeight="1" spans="1:5">
      <c r="A379" s="250" t="s">
        <v>247</v>
      </c>
      <c r="B379" s="110"/>
      <c r="C379" s="110"/>
      <c r="D379" s="149" t="e">
        <f t="shared" si="5"/>
        <v>#DIV/0!</v>
      </c>
      <c r="E379" s="110"/>
    </row>
    <row r="380" s="214" customFormat="1" ht="20.1" customHeight="1" spans="1:5">
      <c r="A380" s="250" t="s">
        <v>295</v>
      </c>
      <c r="B380" s="110"/>
      <c r="C380" s="110"/>
      <c r="D380" s="149" t="e">
        <f t="shared" si="5"/>
        <v>#DIV/0!</v>
      </c>
      <c r="E380" s="110"/>
    </row>
    <row r="381" s="214" customFormat="1" ht="20.1" customHeight="1" spans="1:5">
      <c r="A381" s="250" t="s">
        <v>296</v>
      </c>
      <c r="B381" s="131">
        <f>SUM(B382:B389)</f>
        <v>0</v>
      </c>
      <c r="C381" s="131">
        <f>SUM(C382:C389)</f>
        <v>0</v>
      </c>
      <c r="D381" s="149" t="e">
        <f t="shared" si="5"/>
        <v>#DIV/0!</v>
      </c>
      <c r="E381" s="110"/>
    </row>
    <row r="382" s="214" customFormat="1" ht="20.1" customHeight="1" spans="1:5">
      <c r="A382" s="250" t="s">
        <v>297</v>
      </c>
      <c r="B382" s="110"/>
      <c r="C382" s="110"/>
      <c r="D382" s="149" t="e">
        <f t="shared" si="5"/>
        <v>#DIV/0!</v>
      </c>
      <c r="E382" s="110"/>
    </row>
    <row r="383" s="214" customFormat="1" ht="20.1" customHeight="1" spans="1:5">
      <c r="A383" s="251" t="s">
        <v>67</v>
      </c>
      <c r="B383" s="110"/>
      <c r="C383" s="110"/>
      <c r="D383" s="149" t="e">
        <f t="shared" si="5"/>
        <v>#DIV/0!</v>
      </c>
      <c r="E383" s="110"/>
    </row>
    <row r="384" s="214" customFormat="1" ht="20.1" customHeight="1" spans="1:5">
      <c r="A384" s="251" t="s">
        <v>298</v>
      </c>
      <c r="B384" s="110"/>
      <c r="C384" s="110"/>
      <c r="D384" s="149" t="e">
        <f t="shared" si="5"/>
        <v>#DIV/0!</v>
      </c>
      <c r="E384" s="110"/>
    </row>
    <row r="385" s="214" customFormat="1" ht="20.1" customHeight="1" spans="1:5">
      <c r="A385" s="251" t="s">
        <v>299</v>
      </c>
      <c r="B385" s="110"/>
      <c r="C385" s="110"/>
      <c r="D385" s="149" t="e">
        <f t="shared" si="5"/>
        <v>#DIV/0!</v>
      </c>
      <c r="E385" s="110"/>
    </row>
    <row r="386" s="214" customFormat="1" ht="20.1" customHeight="1" spans="1:5">
      <c r="A386" s="251" t="s">
        <v>300</v>
      </c>
      <c r="B386" s="110"/>
      <c r="C386" s="110"/>
      <c r="D386" s="149" t="e">
        <f t="shared" si="5"/>
        <v>#DIV/0!</v>
      </c>
      <c r="E386" s="110"/>
    </row>
    <row r="387" s="214" customFormat="1" ht="20.1" customHeight="1" spans="1:5">
      <c r="A387" s="110" t="s">
        <v>301</v>
      </c>
      <c r="B387" s="110"/>
      <c r="C387" s="110"/>
      <c r="D387" s="149" t="e">
        <f t="shared" si="5"/>
        <v>#DIV/0!</v>
      </c>
      <c r="E387" s="110"/>
    </row>
    <row r="388" s="214" customFormat="1" ht="20.1" customHeight="1" spans="1:5">
      <c r="A388" s="250" t="s">
        <v>302</v>
      </c>
      <c r="B388" s="110"/>
      <c r="C388" s="110"/>
      <c r="D388" s="149" t="e">
        <f t="shared" si="5"/>
        <v>#DIV/0!</v>
      </c>
      <c r="E388" s="110"/>
    </row>
    <row r="389" s="214" customFormat="1" ht="20.1" customHeight="1" spans="1:5">
      <c r="A389" s="250" t="s">
        <v>303</v>
      </c>
      <c r="B389" s="110"/>
      <c r="C389" s="110"/>
      <c r="D389" s="149" t="e">
        <f t="shared" si="5"/>
        <v>#DIV/0!</v>
      </c>
      <c r="E389" s="110"/>
    </row>
    <row r="390" s="214" customFormat="1" ht="20.1" customHeight="1" spans="1:5">
      <c r="A390" s="250" t="s">
        <v>304</v>
      </c>
      <c r="B390" s="131"/>
      <c r="C390" s="131"/>
      <c r="D390" s="149" t="e">
        <f t="shared" ref="D390:D453" si="6">TEXT(C390/B390,"0.00%")</f>
        <v>#DIV/0!</v>
      </c>
      <c r="E390" s="110"/>
    </row>
    <row r="391" s="214" customFormat="1" ht="20.1" customHeight="1" spans="1:5">
      <c r="A391" s="49" t="s">
        <v>305</v>
      </c>
      <c r="B391" s="49">
        <f>SUM(B392,B397,B406,B413,B419,B423,B427,B431,B437,B444)</f>
        <v>33395</v>
      </c>
      <c r="C391" s="49">
        <f>SUM(C392,C397,C406,C413,C419,C423,C427,C431,C437,C444)</f>
        <v>27920</v>
      </c>
      <c r="D391" s="149" t="str">
        <f t="shared" si="6"/>
        <v>83.61%</v>
      </c>
      <c r="E391" s="110"/>
    </row>
    <row r="392" s="214" customFormat="1" ht="20.1" customHeight="1" spans="1:5">
      <c r="A392" s="251" t="s">
        <v>306</v>
      </c>
      <c r="B392" s="131">
        <f>SUM(B393:B396)</f>
        <v>57</v>
      </c>
      <c r="C392" s="131">
        <f>SUM(C393:C396)</f>
        <v>62</v>
      </c>
      <c r="D392" s="149" t="str">
        <f t="shared" si="6"/>
        <v>108.77%</v>
      </c>
      <c r="E392" s="110"/>
    </row>
    <row r="393" s="214" customFormat="1" ht="20.1" customHeight="1" spans="1:5">
      <c r="A393" s="250" t="s">
        <v>67</v>
      </c>
      <c r="B393" s="110">
        <v>57</v>
      </c>
      <c r="C393" s="110">
        <v>62</v>
      </c>
      <c r="D393" s="149" t="str">
        <f t="shared" si="6"/>
        <v>108.77%</v>
      </c>
      <c r="E393" s="110"/>
    </row>
    <row r="394" s="214" customFormat="1" ht="20.1" customHeight="1" spans="1:5">
      <c r="A394" s="250" t="s">
        <v>68</v>
      </c>
      <c r="B394" s="110"/>
      <c r="C394" s="110"/>
      <c r="D394" s="149" t="e">
        <f t="shared" si="6"/>
        <v>#DIV/0!</v>
      </c>
      <c r="E394" s="110"/>
    </row>
    <row r="395" s="214" customFormat="1" ht="20.1" customHeight="1" spans="1:5">
      <c r="A395" s="250" t="s">
        <v>69</v>
      </c>
      <c r="B395" s="110"/>
      <c r="C395" s="110"/>
      <c r="D395" s="149" t="e">
        <f t="shared" si="6"/>
        <v>#DIV/0!</v>
      </c>
      <c r="E395" s="110"/>
    </row>
    <row r="396" s="214" customFormat="1" ht="20.1" customHeight="1" spans="1:5">
      <c r="A396" s="251" t="s">
        <v>307</v>
      </c>
      <c r="B396" s="110"/>
      <c r="C396" s="110"/>
      <c r="D396" s="149" t="e">
        <f t="shared" si="6"/>
        <v>#DIV/0!</v>
      </c>
      <c r="E396" s="110"/>
    </row>
    <row r="397" s="214" customFormat="1" ht="20.1" customHeight="1" spans="1:5">
      <c r="A397" s="250" t="s">
        <v>308</v>
      </c>
      <c r="B397" s="131">
        <f>SUM(B398:B405)</f>
        <v>31355</v>
      </c>
      <c r="C397" s="131">
        <f>SUM(C398:C405)</f>
        <v>26848</v>
      </c>
      <c r="D397" s="149" t="str">
        <f t="shared" si="6"/>
        <v>85.63%</v>
      </c>
      <c r="E397" s="110"/>
    </row>
    <row r="398" s="214" customFormat="1" ht="20.1" customHeight="1" spans="1:5">
      <c r="A398" s="250" t="s">
        <v>309</v>
      </c>
      <c r="B398" s="110">
        <v>4299</v>
      </c>
      <c r="C398" s="110">
        <v>1535</v>
      </c>
      <c r="D398" s="149" t="str">
        <f t="shared" si="6"/>
        <v>35.71%</v>
      </c>
      <c r="E398" s="110"/>
    </row>
    <row r="399" s="214" customFormat="1" ht="20.1" customHeight="1" spans="1:5">
      <c r="A399" s="250" t="s">
        <v>310</v>
      </c>
      <c r="B399" s="110">
        <v>7605</v>
      </c>
      <c r="C399" s="110">
        <v>7972</v>
      </c>
      <c r="D399" s="149" t="str">
        <f t="shared" si="6"/>
        <v>104.83%</v>
      </c>
      <c r="E399" s="110"/>
    </row>
    <row r="400" s="214" customFormat="1" ht="20.1" customHeight="1" spans="1:5">
      <c r="A400" s="251" t="s">
        <v>311</v>
      </c>
      <c r="B400" s="110">
        <v>5447</v>
      </c>
      <c r="C400" s="110">
        <v>5513</v>
      </c>
      <c r="D400" s="149" t="str">
        <f t="shared" si="6"/>
        <v>101.21%</v>
      </c>
      <c r="E400" s="110"/>
    </row>
    <row r="401" s="214" customFormat="1" ht="20.1" customHeight="1" spans="1:5">
      <c r="A401" s="251" t="s">
        <v>312</v>
      </c>
      <c r="B401" s="110">
        <v>5338</v>
      </c>
      <c r="C401" s="110">
        <v>5035</v>
      </c>
      <c r="D401" s="149" t="str">
        <f t="shared" si="6"/>
        <v>94.32%</v>
      </c>
      <c r="E401" s="110"/>
    </row>
    <row r="402" s="214" customFormat="1" ht="20.1" customHeight="1" spans="1:5">
      <c r="A402" s="251" t="s">
        <v>313</v>
      </c>
      <c r="B402" s="110"/>
      <c r="C402" s="110"/>
      <c r="D402" s="149" t="e">
        <f t="shared" si="6"/>
        <v>#DIV/0!</v>
      </c>
      <c r="E402" s="110"/>
    </row>
    <row r="403" s="214" customFormat="1" ht="20.1" customHeight="1" spans="1:5">
      <c r="A403" s="250" t="s">
        <v>314</v>
      </c>
      <c r="B403" s="110"/>
      <c r="C403" s="110"/>
      <c r="D403" s="149" t="e">
        <f t="shared" si="6"/>
        <v>#DIV/0!</v>
      </c>
      <c r="E403" s="110"/>
    </row>
    <row r="404" s="214" customFormat="1" ht="20.1" customHeight="1" spans="1:5">
      <c r="A404" s="250" t="s">
        <v>315</v>
      </c>
      <c r="B404" s="110"/>
      <c r="C404" s="110"/>
      <c r="D404" s="149" t="e">
        <f t="shared" si="6"/>
        <v>#DIV/0!</v>
      </c>
      <c r="E404" s="110"/>
    </row>
    <row r="405" s="214" customFormat="1" ht="20.1" customHeight="1" spans="1:5">
      <c r="A405" s="250" t="s">
        <v>316</v>
      </c>
      <c r="B405" s="110">
        <v>8666</v>
      </c>
      <c r="C405" s="110">
        <v>6793</v>
      </c>
      <c r="D405" s="149" t="str">
        <f t="shared" si="6"/>
        <v>78.39%</v>
      </c>
      <c r="E405" s="110"/>
    </row>
    <row r="406" s="214" customFormat="1" ht="20.1" customHeight="1" spans="1:5">
      <c r="A406" s="250" t="s">
        <v>317</v>
      </c>
      <c r="B406" s="131">
        <f>SUM(B407:B412)</f>
        <v>736</v>
      </c>
      <c r="C406" s="131">
        <f>SUM(C407:C412)</f>
        <v>660</v>
      </c>
      <c r="D406" s="149" t="str">
        <f t="shared" si="6"/>
        <v>89.67%</v>
      </c>
      <c r="E406" s="110"/>
    </row>
    <row r="407" s="214" customFormat="1" ht="20.1" customHeight="1" spans="1:5">
      <c r="A407" s="250" t="s">
        <v>318</v>
      </c>
      <c r="B407" s="110"/>
      <c r="C407" s="110"/>
      <c r="D407" s="149" t="e">
        <f t="shared" si="6"/>
        <v>#DIV/0!</v>
      </c>
      <c r="E407" s="110"/>
    </row>
    <row r="408" s="214" customFormat="1" ht="20.1" customHeight="1" spans="1:5">
      <c r="A408" s="250" t="s">
        <v>319</v>
      </c>
      <c r="B408" s="110"/>
      <c r="C408" s="110"/>
      <c r="D408" s="149" t="e">
        <f t="shared" si="6"/>
        <v>#DIV/0!</v>
      </c>
      <c r="E408" s="110"/>
    </row>
    <row r="409" s="214" customFormat="1" ht="20.1" customHeight="1" spans="1:5">
      <c r="A409" s="250" t="s">
        <v>320</v>
      </c>
      <c r="B409" s="110"/>
      <c r="C409" s="110"/>
      <c r="D409" s="149" t="e">
        <f t="shared" si="6"/>
        <v>#DIV/0!</v>
      </c>
      <c r="E409" s="110"/>
    </row>
    <row r="410" s="214" customFormat="1" ht="20.1" customHeight="1" spans="1:5">
      <c r="A410" s="251" t="s">
        <v>321</v>
      </c>
      <c r="B410" s="110">
        <v>517</v>
      </c>
      <c r="C410" s="110">
        <v>660</v>
      </c>
      <c r="D410" s="149" t="str">
        <f t="shared" si="6"/>
        <v>127.66%</v>
      </c>
      <c r="E410" s="110"/>
    </row>
    <row r="411" s="214" customFormat="1" ht="20.1" customHeight="1" spans="1:5">
      <c r="A411" s="251" t="s">
        <v>322</v>
      </c>
      <c r="B411" s="110">
        <v>214</v>
      </c>
      <c r="C411" s="110"/>
      <c r="D411" s="149" t="str">
        <f t="shared" si="6"/>
        <v>0.00%</v>
      </c>
      <c r="E411" s="110"/>
    </row>
    <row r="412" s="214" customFormat="1" ht="20.1" customHeight="1" spans="1:5">
      <c r="A412" s="251" t="s">
        <v>323</v>
      </c>
      <c r="B412" s="110">
        <v>5</v>
      </c>
      <c r="C412" s="110"/>
      <c r="D412" s="149" t="str">
        <f t="shared" si="6"/>
        <v>0.00%</v>
      </c>
      <c r="E412" s="110"/>
    </row>
    <row r="413" s="214" customFormat="1" ht="20.1" customHeight="1" spans="1:5">
      <c r="A413" s="110" t="s">
        <v>324</v>
      </c>
      <c r="B413" s="131">
        <f>SUM(B414:B418)</f>
        <v>0</v>
      </c>
      <c r="C413" s="131">
        <f>SUM(C414:C418)</f>
        <v>0</v>
      </c>
      <c r="D413" s="149" t="e">
        <f t="shared" si="6"/>
        <v>#DIV/0!</v>
      </c>
      <c r="E413" s="110"/>
    </row>
    <row r="414" s="214" customFormat="1" ht="20.1" customHeight="1" spans="1:5">
      <c r="A414" s="250" t="s">
        <v>325</v>
      </c>
      <c r="B414" s="110"/>
      <c r="C414" s="110"/>
      <c r="D414" s="149" t="e">
        <f t="shared" si="6"/>
        <v>#DIV/0!</v>
      </c>
      <c r="E414" s="110"/>
    </row>
    <row r="415" s="214" customFormat="1" ht="20.1" customHeight="1" spans="1:5">
      <c r="A415" s="250" t="s">
        <v>326</v>
      </c>
      <c r="B415" s="110"/>
      <c r="C415" s="110"/>
      <c r="D415" s="149" t="e">
        <f t="shared" si="6"/>
        <v>#DIV/0!</v>
      </c>
      <c r="E415" s="110"/>
    </row>
    <row r="416" s="214" customFormat="1" ht="20.1" customHeight="1" spans="1:5">
      <c r="A416" s="250" t="s">
        <v>327</v>
      </c>
      <c r="B416" s="110"/>
      <c r="C416" s="110"/>
      <c r="D416" s="149" t="e">
        <f t="shared" si="6"/>
        <v>#DIV/0!</v>
      </c>
      <c r="E416" s="110"/>
    </row>
    <row r="417" s="214" customFormat="1" ht="20.1" customHeight="1" spans="1:5">
      <c r="A417" s="251" t="s">
        <v>328</v>
      </c>
      <c r="B417" s="110"/>
      <c r="C417" s="110"/>
      <c r="D417" s="149" t="e">
        <f t="shared" si="6"/>
        <v>#DIV/0!</v>
      </c>
      <c r="E417" s="110"/>
    </row>
    <row r="418" s="214" customFormat="1" ht="20.1" customHeight="1" spans="1:5">
      <c r="A418" s="251" t="s">
        <v>329</v>
      </c>
      <c r="B418" s="110"/>
      <c r="C418" s="110"/>
      <c r="D418" s="149" t="e">
        <f t="shared" si="6"/>
        <v>#DIV/0!</v>
      </c>
      <c r="E418" s="110"/>
    </row>
    <row r="419" s="214" customFormat="1" ht="20.1" customHeight="1" spans="1:5">
      <c r="A419" s="251" t="s">
        <v>330</v>
      </c>
      <c r="B419" s="131">
        <f>SUM(B420:B422)</f>
        <v>0</v>
      </c>
      <c r="C419" s="131">
        <f>SUM(C420:C422)</f>
        <v>0</v>
      </c>
      <c r="D419" s="149" t="e">
        <f t="shared" si="6"/>
        <v>#DIV/0!</v>
      </c>
      <c r="E419" s="110"/>
    </row>
    <row r="420" s="214" customFormat="1" ht="20.1" customHeight="1" spans="1:5">
      <c r="A420" s="250" t="s">
        <v>331</v>
      </c>
      <c r="B420" s="110"/>
      <c r="C420" s="110"/>
      <c r="D420" s="149" t="e">
        <f t="shared" si="6"/>
        <v>#DIV/0!</v>
      </c>
      <c r="E420" s="110"/>
    </row>
    <row r="421" s="214" customFormat="1" ht="20.1" customHeight="1" spans="1:5">
      <c r="A421" s="250" t="s">
        <v>332</v>
      </c>
      <c r="B421" s="110"/>
      <c r="C421" s="110"/>
      <c r="D421" s="149" t="e">
        <f t="shared" si="6"/>
        <v>#DIV/0!</v>
      </c>
      <c r="E421" s="110"/>
    </row>
    <row r="422" s="214" customFormat="1" ht="20.1" customHeight="1" spans="1:5">
      <c r="A422" s="250" t="s">
        <v>333</v>
      </c>
      <c r="B422" s="110"/>
      <c r="C422" s="110"/>
      <c r="D422" s="149" t="e">
        <f t="shared" si="6"/>
        <v>#DIV/0!</v>
      </c>
      <c r="E422" s="110"/>
    </row>
    <row r="423" s="214" customFormat="1" ht="20.1" customHeight="1" spans="1:5">
      <c r="A423" s="251" t="s">
        <v>334</v>
      </c>
      <c r="B423" s="131">
        <f>SUM(B424:B426)</f>
        <v>0</v>
      </c>
      <c r="C423" s="131">
        <f>SUM(C424:C426)</f>
        <v>0</v>
      </c>
      <c r="D423" s="149" t="e">
        <f t="shared" si="6"/>
        <v>#DIV/0!</v>
      </c>
      <c r="E423" s="110"/>
    </row>
    <row r="424" s="214" customFormat="1" ht="20.1" customHeight="1" spans="1:5">
      <c r="A424" s="251" t="s">
        <v>335</v>
      </c>
      <c r="B424" s="110"/>
      <c r="C424" s="110"/>
      <c r="D424" s="149" t="e">
        <f t="shared" si="6"/>
        <v>#DIV/0!</v>
      </c>
      <c r="E424" s="110"/>
    </row>
    <row r="425" s="214" customFormat="1" ht="20.1" customHeight="1" spans="1:5">
      <c r="A425" s="251" t="s">
        <v>336</v>
      </c>
      <c r="B425" s="110"/>
      <c r="C425" s="110"/>
      <c r="D425" s="149" t="e">
        <f t="shared" si="6"/>
        <v>#DIV/0!</v>
      </c>
      <c r="E425" s="110"/>
    </row>
    <row r="426" s="214" customFormat="1" ht="20.1" customHeight="1" spans="1:5">
      <c r="A426" s="110" t="s">
        <v>337</v>
      </c>
      <c r="B426" s="110"/>
      <c r="C426" s="110"/>
      <c r="D426" s="149" t="e">
        <f t="shared" si="6"/>
        <v>#DIV/0!</v>
      </c>
      <c r="E426" s="110"/>
    </row>
    <row r="427" s="214" customFormat="1" ht="20.1" customHeight="1" spans="1:5">
      <c r="A427" s="250" t="s">
        <v>338</v>
      </c>
      <c r="B427" s="131">
        <f>SUM(B428:B430)</f>
        <v>0</v>
      </c>
      <c r="C427" s="131">
        <f>SUM(C428:C430)</f>
        <v>0</v>
      </c>
      <c r="D427" s="149" t="e">
        <f t="shared" si="6"/>
        <v>#DIV/0!</v>
      </c>
      <c r="E427" s="110"/>
    </row>
    <row r="428" s="214" customFormat="1" ht="20.1" customHeight="1" spans="1:5">
      <c r="A428" s="250" t="s">
        <v>339</v>
      </c>
      <c r="B428" s="110"/>
      <c r="C428" s="110"/>
      <c r="D428" s="149" t="e">
        <f t="shared" si="6"/>
        <v>#DIV/0!</v>
      </c>
      <c r="E428" s="110"/>
    </row>
    <row r="429" s="214" customFormat="1" ht="20.1" customHeight="1" spans="1:5">
      <c r="A429" s="250" t="s">
        <v>340</v>
      </c>
      <c r="B429" s="110"/>
      <c r="C429" s="110"/>
      <c r="D429" s="149" t="e">
        <f t="shared" si="6"/>
        <v>#DIV/0!</v>
      </c>
      <c r="E429" s="110"/>
    </row>
    <row r="430" s="214" customFormat="1" ht="20.1" customHeight="1" spans="1:5">
      <c r="A430" s="251" t="s">
        <v>341</v>
      </c>
      <c r="B430" s="110"/>
      <c r="C430" s="110"/>
      <c r="D430" s="149" t="e">
        <f t="shared" si="6"/>
        <v>#DIV/0!</v>
      </c>
      <c r="E430" s="110"/>
    </row>
    <row r="431" s="214" customFormat="1" ht="20.1" customHeight="1" spans="1:5">
      <c r="A431" s="251" t="s">
        <v>342</v>
      </c>
      <c r="B431" s="131">
        <f>SUM(B432:B436)</f>
        <v>1027</v>
      </c>
      <c r="C431" s="131">
        <f>SUM(C432:C436)</f>
        <v>120</v>
      </c>
      <c r="D431" s="149" t="str">
        <f t="shared" si="6"/>
        <v>11.68%</v>
      </c>
      <c r="E431" s="110"/>
    </row>
    <row r="432" s="214" customFormat="1" ht="20.1" customHeight="1" spans="1:5">
      <c r="A432" s="251" t="s">
        <v>343</v>
      </c>
      <c r="B432" s="110"/>
      <c r="C432" s="110"/>
      <c r="D432" s="149" t="e">
        <f t="shared" si="6"/>
        <v>#DIV/0!</v>
      </c>
      <c r="E432" s="110"/>
    </row>
    <row r="433" s="214" customFormat="1" ht="20.1" customHeight="1" spans="1:5">
      <c r="A433" s="250" t="s">
        <v>344</v>
      </c>
      <c r="B433" s="110">
        <v>1027</v>
      </c>
      <c r="C433" s="110">
        <v>120</v>
      </c>
      <c r="D433" s="149" t="str">
        <f t="shared" si="6"/>
        <v>11.68%</v>
      </c>
      <c r="E433" s="110"/>
    </row>
    <row r="434" s="214" customFormat="1" ht="19.5" customHeight="1" spans="1:5">
      <c r="A434" s="250" t="s">
        <v>345</v>
      </c>
      <c r="B434" s="110"/>
      <c r="C434" s="110"/>
      <c r="D434" s="149" t="e">
        <f t="shared" si="6"/>
        <v>#DIV/0!</v>
      </c>
      <c r="E434" s="110"/>
    </row>
    <row r="435" s="214" customFormat="1" ht="20.1" customHeight="1" spans="1:5">
      <c r="A435" s="250" t="s">
        <v>346</v>
      </c>
      <c r="B435" s="110"/>
      <c r="C435" s="110"/>
      <c r="D435" s="149" t="e">
        <f t="shared" si="6"/>
        <v>#DIV/0!</v>
      </c>
      <c r="E435" s="110"/>
    </row>
    <row r="436" s="214" customFormat="1" ht="20.1" customHeight="1" spans="1:5">
      <c r="A436" s="250" t="s">
        <v>347</v>
      </c>
      <c r="B436" s="110"/>
      <c r="C436" s="110"/>
      <c r="D436" s="149" t="e">
        <f t="shared" si="6"/>
        <v>#DIV/0!</v>
      </c>
      <c r="E436" s="110"/>
    </row>
    <row r="437" s="214" customFormat="1" ht="20.1" customHeight="1" spans="1:5">
      <c r="A437" s="250" t="s">
        <v>348</v>
      </c>
      <c r="B437" s="131">
        <f>SUM(B438:B443)</f>
        <v>220</v>
      </c>
      <c r="C437" s="131">
        <f>SUM(C438:C443)</f>
        <v>230</v>
      </c>
      <c r="D437" s="149" t="str">
        <f t="shared" si="6"/>
        <v>104.55%</v>
      </c>
      <c r="E437" s="110"/>
    </row>
    <row r="438" s="214" customFormat="1" ht="20.1" customHeight="1" spans="1:5">
      <c r="A438" s="251" t="s">
        <v>349</v>
      </c>
      <c r="B438" s="110"/>
      <c r="C438" s="110"/>
      <c r="D438" s="149" t="e">
        <f t="shared" si="6"/>
        <v>#DIV/0!</v>
      </c>
      <c r="E438" s="110"/>
    </row>
    <row r="439" s="214" customFormat="1" ht="20.1" customHeight="1" spans="1:5">
      <c r="A439" s="251" t="s">
        <v>350</v>
      </c>
      <c r="B439" s="110"/>
      <c r="C439" s="110"/>
      <c r="D439" s="149" t="e">
        <f t="shared" si="6"/>
        <v>#DIV/0!</v>
      </c>
      <c r="E439" s="110"/>
    </row>
    <row r="440" s="214" customFormat="1" ht="20.1" customHeight="1" spans="1:5">
      <c r="A440" s="251" t="s">
        <v>351</v>
      </c>
      <c r="B440" s="110"/>
      <c r="C440" s="110"/>
      <c r="D440" s="149" t="e">
        <f t="shared" si="6"/>
        <v>#DIV/0!</v>
      </c>
      <c r="E440" s="110"/>
    </row>
    <row r="441" s="214" customFormat="1" ht="20.1" customHeight="1" spans="1:5">
      <c r="A441" s="110" t="s">
        <v>352</v>
      </c>
      <c r="B441" s="110"/>
      <c r="C441" s="110"/>
      <c r="D441" s="149" t="e">
        <f t="shared" si="6"/>
        <v>#DIV/0!</v>
      </c>
      <c r="E441" s="110"/>
    </row>
    <row r="442" s="214" customFormat="1" ht="20.1" customHeight="1" spans="1:5">
      <c r="A442" s="250" t="s">
        <v>353</v>
      </c>
      <c r="B442" s="110"/>
      <c r="C442" s="110"/>
      <c r="D442" s="149" t="e">
        <f t="shared" si="6"/>
        <v>#DIV/0!</v>
      </c>
      <c r="E442" s="110"/>
    </row>
    <row r="443" s="214" customFormat="1" ht="20.1" customHeight="1" spans="1:5">
      <c r="A443" s="250" t="s">
        <v>354</v>
      </c>
      <c r="B443" s="110">
        <v>220</v>
      </c>
      <c r="C443" s="110">
        <v>230</v>
      </c>
      <c r="D443" s="149" t="str">
        <f t="shared" si="6"/>
        <v>104.55%</v>
      </c>
      <c r="E443" s="110"/>
    </row>
    <row r="444" s="214" customFormat="1" ht="20.1" customHeight="1" spans="1:5">
      <c r="A444" s="250" t="s">
        <v>355</v>
      </c>
      <c r="B444" s="131"/>
      <c r="C444" s="131"/>
      <c r="D444" s="149" t="e">
        <f t="shared" si="6"/>
        <v>#DIV/0!</v>
      </c>
      <c r="E444" s="110"/>
    </row>
    <row r="445" s="214" customFormat="1" ht="20.1" customHeight="1" spans="1:5">
      <c r="A445" s="49" t="s">
        <v>356</v>
      </c>
      <c r="B445" s="49">
        <f>SUM(B446,B451,B460,B466,B472,B477,B482,B489,B493,B496)</f>
        <v>181</v>
      </c>
      <c r="C445" s="49">
        <f>SUM(C446,C451,C460,C466,C472,C477,C482,C489,C493,C496)</f>
        <v>160</v>
      </c>
      <c r="D445" s="149" t="str">
        <f t="shared" si="6"/>
        <v>88.40%</v>
      </c>
      <c r="E445" s="110"/>
    </row>
    <row r="446" s="214" customFormat="1" ht="20.1" customHeight="1" spans="1:5">
      <c r="A446" s="251" t="s">
        <v>357</v>
      </c>
      <c r="B446" s="131">
        <f>SUM(B447:B450)</f>
        <v>156</v>
      </c>
      <c r="C446" s="131">
        <f>SUM(C447:C450)</f>
        <v>155</v>
      </c>
      <c r="D446" s="149" t="str">
        <f t="shared" si="6"/>
        <v>99.36%</v>
      </c>
      <c r="E446" s="110"/>
    </row>
    <row r="447" s="214" customFormat="1" ht="20.1" customHeight="1" spans="1:5">
      <c r="A447" s="250" t="s">
        <v>67</v>
      </c>
      <c r="B447" s="110">
        <v>156</v>
      </c>
      <c r="C447" s="110">
        <v>155</v>
      </c>
      <c r="D447" s="149" t="str">
        <f t="shared" si="6"/>
        <v>99.36%</v>
      </c>
      <c r="E447" s="110"/>
    </row>
    <row r="448" s="214" customFormat="1" ht="20.1" customHeight="1" spans="1:5">
      <c r="A448" s="250" t="s">
        <v>68</v>
      </c>
      <c r="B448" s="110"/>
      <c r="C448" s="110"/>
      <c r="D448" s="149" t="e">
        <f t="shared" si="6"/>
        <v>#DIV/0!</v>
      </c>
      <c r="E448" s="110"/>
    </row>
    <row r="449" s="214" customFormat="1" ht="20.1" customHeight="1" spans="1:5">
      <c r="A449" s="250" t="s">
        <v>69</v>
      </c>
      <c r="B449" s="110"/>
      <c r="C449" s="110"/>
      <c r="D449" s="149" t="e">
        <f t="shared" si="6"/>
        <v>#DIV/0!</v>
      </c>
      <c r="E449" s="110"/>
    </row>
    <row r="450" s="214" customFormat="1" ht="20.1" customHeight="1" spans="1:5">
      <c r="A450" s="251" t="s">
        <v>358</v>
      </c>
      <c r="B450" s="110"/>
      <c r="C450" s="110"/>
      <c r="D450" s="149" t="e">
        <f t="shared" si="6"/>
        <v>#DIV/0!</v>
      </c>
      <c r="E450" s="110"/>
    </row>
    <row r="451" s="214" customFormat="1" ht="20.1" customHeight="1" spans="1:5">
      <c r="A451" s="250" t="s">
        <v>359</v>
      </c>
      <c r="B451" s="131">
        <f>SUM(B452:B459)</f>
        <v>0</v>
      </c>
      <c r="C451" s="131">
        <f>SUM(C452:C459)</f>
        <v>0</v>
      </c>
      <c r="D451" s="149" t="e">
        <f t="shared" si="6"/>
        <v>#DIV/0!</v>
      </c>
      <c r="E451" s="110"/>
    </row>
    <row r="452" s="214" customFormat="1" ht="20.1" customHeight="1" spans="1:5">
      <c r="A452" s="250" t="s">
        <v>360</v>
      </c>
      <c r="B452" s="110"/>
      <c r="C452" s="110"/>
      <c r="D452" s="149" t="e">
        <f t="shared" si="6"/>
        <v>#DIV/0!</v>
      </c>
      <c r="E452" s="110"/>
    </row>
    <row r="453" s="214" customFormat="1" ht="20.1" customHeight="1" spans="1:5">
      <c r="A453" s="250" t="s">
        <v>361</v>
      </c>
      <c r="B453" s="110"/>
      <c r="C453" s="110"/>
      <c r="D453" s="149" t="e">
        <f t="shared" si="6"/>
        <v>#DIV/0!</v>
      </c>
      <c r="E453" s="110"/>
    </row>
    <row r="454" s="214" customFormat="1" ht="20.1" customHeight="1" spans="1:5">
      <c r="A454" s="110" t="s">
        <v>362</v>
      </c>
      <c r="B454" s="110"/>
      <c r="C454" s="110"/>
      <c r="D454" s="149" t="e">
        <f t="shared" ref="D454:D517" si="7">TEXT(C454/B454,"0.00%")</f>
        <v>#DIV/0!</v>
      </c>
      <c r="E454" s="110"/>
    </row>
    <row r="455" s="214" customFormat="1" ht="20.1" customHeight="1" spans="1:5">
      <c r="A455" s="250" t="s">
        <v>363</v>
      </c>
      <c r="B455" s="110"/>
      <c r="C455" s="110"/>
      <c r="D455" s="149" t="e">
        <f t="shared" si="7"/>
        <v>#DIV/0!</v>
      </c>
      <c r="E455" s="110"/>
    </row>
    <row r="456" s="214" customFormat="1" ht="20.1" customHeight="1" spans="1:5">
      <c r="A456" s="250" t="s">
        <v>364</v>
      </c>
      <c r="B456" s="110"/>
      <c r="C456" s="110"/>
      <c r="D456" s="149" t="e">
        <f t="shared" si="7"/>
        <v>#DIV/0!</v>
      </c>
      <c r="E456" s="110"/>
    </row>
    <row r="457" s="214" customFormat="1" ht="20.1" customHeight="1" spans="1:5">
      <c r="A457" s="250" t="s">
        <v>365</v>
      </c>
      <c r="B457" s="110"/>
      <c r="C457" s="110"/>
      <c r="D457" s="149" t="e">
        <f t="shared" si="7"/>
        <v>#DIV/0!</v>
      </c>
      <c r="E457" s="110"/>
    </row>
    <row r="458" s="214" customFormat="1" ht="20.1" customHeight="1" spans="1:5">
      <c r="A458" s="251" t="s">
        <v>366</v>
      </c>
      <c r="B458" s="110"/>
      <c r="C458" s="110"/>
      <c r="D458" s="149" t="e">
        <f t="shared" si="7"/>
        <v>#DIV/0!</v>
      </c>
      <c r="E458" s="110"/>
    </row>
    <row r="459" s="214" customFormat="1" ht="20.1" customHeight="1" spans="1:5">
      <c r="A459" s="251" t="s">
        <v>367</v>
      </c>
      <c r="B459" s="110"/>
      <c r="C459" s="110"/>
      <c r="D459" s="149" t="e">
        <f t="shared" si="7"/>
        <v>#DIV/0!</v>
      </c>
      <c r="E459" s="110"/>
    </row>
    <row r="460" s="214" customFormat="1" ht="20.1" customHeight="1" spans="1:5">
      <c r="A460" s="251" t="s">
        <v>368</v>
      </c>
      <c r="B460" s="131">
        <f>SUM(B461:B465)</f>
        <v>0</v>
      </c>
      <c r="C460" s="131">
        <f>SUM(C461:C465)</f>
        <v>0</v>
      </c>
      <c r="D460" s="149" t="e">
        <f t="shared" si="7"/>
        <v>#DIV/0!</v>
      </c>
      <c r="E460" s="110"/>
    </row>
    <row r="461" s="214" customFormat="1" ht="20.1" customHeight="1" spans="1:5">
      <c r="A461" s="250" t="s">
        <v>360</v>
      </c>
      <c r="B461" s="110"/>
      <c r="C461" s="110"/>
      <c r="D461" s="149" t="e">
        <f t="shared" si="7"/>
        <v>#DIV/0!</v>
      </c>
      <c r="E461" s="110"/>
    </row>
    <row r="462" s="214" customFormat="1" ht="20.1" customHeight="1" spans="1:5">
      <c r="A462" s="250" t="s">
        <v>369</v>
      </c>
      <c r="B462" s="110"/>
      <c r="C462" s="110"/>
      <c r="D462" s="149" t="e">
        <f t="shared" si="7"/>
        <v>#DIV/0!</v>
      </c>
      <c r="E462" s="110"/>
    </row>
    <row r="463" s="214" customFormat="1" ht="20.1" customHeight="1" spans="1:5">
      <c r="A463" s="250" t="s">
        <v>370</v>
      </c>
      <c r="B463" s="110"/>
      <c r="C463" s="110"/>
      <c r="D463" s="149" t="e">
        <f t="shared" si="7"/>
        <v>#DIV/0!</v>
      </c>
      <c r="E463" s="110"/>
    </row>
    <row r="464" s="214" customFormat="1" ht="20.1" customHeight="1" spans="1:5">
      <c r="A464" s="251" t="s">
        <v>371</v>
      </c>
      <c r="B464" s="110"/>
      <c r="C464" s="110"/>
      <c r="D464" s="149" t="e">
        <f t="shared" si="7"/>
        <v>#DIV/0!</v>
      </c>
      <c r="E464" s="110"/>
    </row>
    <row r="465" s="214" customFormat="1" ht="20.1" customHeight="1" spans="1:5">
      <c r="A465" s="251" t="s">
        <v>372</v>
      </c>
      <c r="B465" s="110"/>
      <c r="C465" s="110"/>
      <c r="D465" s="149" t="e">
        <f t="shared" si="7"/>
        <v>#DIV/0!</v>
      </c>
      <c r="E465" s="110"/>
    </row>
    <row r="466" s="214" customFormat="1" ht="20.1" customHeight="1" spans="1:5">
      <c r="A466" s="251" t="s">
        <v>373</v>
      </c>
      <c r="B466" s="131">
        <f>SUM(B467:B471)</f>
        <v>0</v>
      </c>
      <c r="C466" s="131">
        <f>SUM(C467:C471)</f>
        <v>0</v>
      </c>
      <c r="D466" s="149" t="e">
        <f t="shared" si="7"/>
        <v>#DIV/0!</v>
      </c>
      <c r="E466" s="110"/>
    </row>
    <row r="467" s="214" customFormat="1" ht="20.1" customHeight="1" spans="1:5">
      <c r="A467" s="110" t="s">
        <v>360</v>
      </c>
      <c r="B467" s="110"/>
      <c r="C467" s="110"/>
      <c r="D467" s="149" t="e">
        <f t="shared" si="7"/>
        <v>#DIV/0!</v>
      </c>
      <c r="E467" s="110"/>
    </row>
    <row r="468" s="214" customFormat="1" ht="20.1" customHeight="1" spans="1:5">
      <c r="A468" s="250" t="s">
        <v>374</v>
      </c>
      <c r="B468" s="110"/>
      <c r="C468" s="110"/>
      <c r="D468" s="149" t="e">
        <f t="shared" si="7"/>
        <v>#DIV/0!</v>
      </c>
      <c r="E468" s="110"/>
    </row>
    <row r="469" s="214" customFormat="1" ht="20.1" customHeight="1" spans="1:5">
      <c r="A469" s="250" t="s">
        <v>375</v>
      </c>
      <c r="B469" s="110"/>
      <c r="C469" s="110"/>
      <c r="D469" s="149" t="e">
        <f t="shared" si="7"/>
        <v>#DIV/0!</v>
      </c>
      <c r="E469" s="110"/>
    </row>
    <row r="470" s="214" customFormat="1" ht="20.1" customHeight="1" spans="1:5">
      <c r="A470" s="250" t="s">
        <v>376</v>
      </c>
      <c r="B470" s="110"/>
      <c r="C470" s="110"/>
      <c r="D470" s="149" t="e">
        <f t="shared" si="7"/>
        <v>#DIV/0!</v>
      </c>
      <c r="E470" s="110"/>
    </row>
    <row r="471" s="214" customFormat="1" ht="20.1" customHeight="1" spans="1:5">
      <c r="A471" s="251" t="s">
        <v>377</v>
      </c>
      <c r="B471" s="110"/>
      <c r="C471" s="110"/>
      <c r="D471" s="149" t="e">
        <f t="shared" si="7"/>
        <v>#DIV/0!</v>
      </c>
      <c r="E471" s="110"/>
    </row>
    <row r="472" s="214" customFormat="1" ht="20.1" customHeight="1" spans="1:5">
      <c r="A472" s="251" t="s">
        <v>378</v>
      </c>
      <c r="B472" s="131">
        <f>SUM(B473:B476)</f>
        <v>10</v>
      </c>
      <c r="C472" s="131">
        <f>SUM(C473:C476)</f>
        <v>0</v>
      </c>
      <c r="D472" s="149" t="str">
        <f t="shared" si="7"/>
        <v>0.00%</v>
      </c>
      <c r="E472" s="110"/>
    </row>
    <row r="473" s="214" customFormat="1" ht="20.1" customHeight="1" spans="1:5">
      <c r="A473" s="251" t="s">
        <v>360</v>
      </c>
      <c r="B473" s="110"/>
      <c r="C473" s="110"/>
      <c r="D473" s="149" t="e">
        <f t="shared" si="7"/>
        <v>#DIV/0!</v>
      </c>
      <c r="E473" s="110"/>
    </row>
    <row r="474" s="214" customFormat="1" ht="20.1" customHeight="1" spans="1:5">
      <c r="A474" s="250" t="s">
        <v>379</v>
      </c>
      <c r="B474" s="110">
        <v>10</v>
      </c>
      <c r="C474" s="110"/>
      <c r="D474" s="149" t="str">
        <f t="shared" si="7"/>
        <v>0.00%</v>
      </c>
      <c r="E474" s="110"/>
    </row>
    <row r="475" s="214" customFormat="1" ht="20.1" customHeight="1" spans="1:5">
      <c r="A475" s="250" t="s">
        <v>380</v>
      </c>
      <c r="B475" s="110"/>
      <c r="C475" s="110"/>
      <c r="D475" s="149" t="e">
        <f t="shared" si="7"/>
        <v>#DIV/0!</v>
      </c>
      <c r="E475" s="110"/>
    </row>
    <row r="476" s="214" customFormat="1" ht="20.1" customHeight="1" spans="1:5">
      <c r="A476" s="250" t="s">
        <v>381</v>
      </c>
      <c r="B476" s="110"/>
      <c r="C476" s="110"/>
      <c r="D476" s="149" t="e">
        <f t="shared" si="7"/>
        <v>#DIV/0!</v>
      </c>
      <c r="E476" s="110"/>
    </row>
    <row r="477" s="214" customFormat="1" ht="20.1" customHeight="1" spans="1:5">
      <c r="A477" s="251" t="s">
        <v>382</v>
      </c>
      <c r="B477" s="131">
        <f>SUM(B478:B481)</f>
        <v>0</v>
      </c>
      <c r="C477" s="131">
        <f>SUM(C478:C481)</f>
        <v>0</v>
      </c>
      <c r="D477" s="149" t="e">
        <f t="shared" si="7"/>
        <v>#DIV/0!</v>
      </c>
      <c r="E477" s="110"/>
    </row>
    <row r="478" s="214" customFormat="1" ht="20.1" customHeight="1" spans="1:5">
      <c r="A478" s="251" t="s">
        <v>383</v>
      </c>
      <c r="B478" s="110"/>
      <c r="C478" s="110"/>
      <c r="D478" s="149" t="e">
        <f t="shared" si="7"/>
        <v>#DIV/0!</v>
      </c>
      <c r="E478" s="110"/>
    </row>
    <row r="479" s="214" customFormat="1" ht="20.1" customHeight="1" spans="1:5">
      <c r="A479" s="251" t="s">
        <v>384</v>
      </c>
      <c r="B479" s="110"/>
      <c r="C479" s="110"/>
      <c r="D479" s="149" t="e">
        <f t="shared" si="7"/>
        <v>#DIV/0!</v>
      </c>
      <c r="E479" s="110"/>
    </row>
    <row r="480" s="214" customFormat="1" ht="20.1" customHeight="1" spans="1:5">
      <c r="A480" s="110" t="s">
        <v>385</v>
      </c>
      <c r="B480" s="110"/>
      <c r="C480" s="110"/>
      <c r="D480" s="149" t="e">
        <f t="shared" si="7"/>
        <v>#DIV/0!</v>
      </c>
      <c r="E480" s="110"/>
    </row>
    <row r="481" s="214" customFormat="1" ht="20.1" customHeight="1" spans="1:5">
      <c r="A481" s="250" t="s">
        <v>386</v>
      </c>
      <c r="B481" s="110"/>
      <c r="C481" s="110"/>
      <c r="D481" s="149" t="e">
        <f t="shared" si="7"/>
        <v>#DIV/0!</v>
      </c>
      <c r="E481" s="110"/>
    </row>
    <row r="482" s="214" customFormat="1" ht="20.1" customHeight="1" spans="1:5">
      <c r="A482" s="250" t="s">
        <v>387</v>
      </c>
      <c r="B482" s="131">
        <f>SUM(B483:B488)</f>
        <v>15</v>
      </c>
      <c r="C482" s="131">
        <f>SUM(C483:C488)</f>
        <v>5</v>
      </c>
      <c r="D482" s="149" t="str">
        <f t="shared" si="7"/>
        <v>33.33%</v>
      </c>
      <c r="E482" s="110"/>
    </row>
    <row r="483" s="214" customFormat="1" ht="20.1" customHeight="1" spans="1:5">
      <c r="A483" s="250" t="s">
        <v>360</v>
      </c>
      <c r="B483" s="110"/>
      <c r="C483" s="110"/>
      <c r="D483" s="149" t="e">
        <f t="shared" si="7"/>
        <v>#DIV/0!</v>
      </c>
      <c r="E483" s="110"/>
    </row>
    <row r="484" s="214" customFormat="1" ht="20.1" customHeight="1" spans="1:5">
      <c r="A484" s="251" t="s">
        <v>388</v>
      </c>
      <c r="B484" s="110">
        <v>10</v>
      </c>
      <c r="C484" s="110">
        <v>5</v>
      </c>
      <c r="D484" s="149" t="str">
        <f t="shared" si="7"/>
        <v>50.00%</v>
      </c>
      <c r="E484" s="110"/>
    </row>
    <row r="485" s="214" customFormat="1" ht="20.1" customHeight="1" spans="1:5">
      <c r="A485" s="251" t="s">
        <v>389</v>
      </c>
      <c r="B485" s="110"/>
      <c r="C485" s="110"/>
      <c r="D485" s="149" t="e">
        <f t="shared" si="7"/>
        <v>#DIV/0!</v>
      </c>
      <c r="E485" s="110"/>
    </row>
    <row r="486" s="214" customFormat="1" ht="20.1" customHeight="1" spans="1:5">
      <c r="A486" s="251" t="s">
        <v>390</v>
      </c>
      <c r="B486" s="110"/>
      <c r="C486" s="110"/>
      <c r="D486" s="149" t="e">
        <f t="shared" si="7"/>
        <v>#DIV/0!</v>
      </c>
      <c r="E486" s="110"/>
    </row>
    <row r="487" s="214" customFormat="1" ht="20.1" customHeight="1" spans="1:5">
      <c r="A487" s="250" t="s">
        <v>391</v>
      </c>
      <c r="B487" s="110"/>
      <c r="C487" s="110"/>
      <c r="D487" s="149" t="e">
        <f t="shared" si="7"/>
        <v>#DIV/0!</v>
      </c>
      <c r="E487" s="110"/>
    </row>
    <row r="488" s="214" customFormat="1" ht="20.1" customHeight="1" spans="1:5">
      <c r="A488" s="250" t="s">
        <v>392</v>
      </c>
      <c r="B488" s="110">
        <v>5</v>
      </c>
      <c r="C488" s="110"/>
      <c r="D488" s="149" t="str">
        <f t="shared" si="7"/>
        <v>0.00%</v>
      </c>
      <c r="E488" s="110"/>
    </row>
    <row r="489" s="214" customFormat="1" ht="20.1" customHeight="1" spans="1:5">
      <c r="A489" s="250" t="s">
        <v>393</v>
      </c>
      <c r="B489" s="131">
        <f>SUM(B490:B492)</f>
        <v>0</v>
      </c>
      <c r="C489" s="131">
        <f>SUM(C490:C492)</f>
        <v>0</v>
      </c>
      <c r="D489" s="149" t="e">
        <f t="shared" si="7"/>
        <v>#DIV/0!</v>
      </c>
      <c r="E489" s="110"/>
    </row>
    <row r="490" s="214" customFormat="1" ht="20.1" customHeight="1" spans="1:5">
      <c r="A490" s="251" t="s">
        <v>394</v>
      </c>
      <c r="B490" s="110"/>
      <c r="C490" s="110"/>
      <c r="D490" s="149" t="e">
        <f t="shared" si="7"/>
        <v>#DIV/0!</v>
      </c>
      <c r="E490" s="110"/>
    </row>
    <row r="491" s="214" customFormat="1" ht="20.1" customHeight="1" spans="1:5">
      <c r="A491" s="251" t="s">
        <v>395</v>
      </c>
      <c r="B491" s="110"/>
      <c r="C491" s="110"/>
      <c r="D491" s="149" t="e">
        <f t="shared" si="7"/>
        <v>#DIV/0!</v>
      </c>
      <c r="E491" s="110"/>
    </row>
    <row r="492" s="214" customFormat="1" ht="20.1" customHeight="1" spans="1:5">
      <c r="A492" s="251" t="s">
        <v>396</v>
      </c>
      <c r="B492" s="110"/>
      <c r="C492" s="110"/>
      <c r="D492" s="149" t="e">
        <f t="shared" si="7"/>
        <v>#DIV/0!</v>
      </c>
      <c r="E492" s="110"/>
    </row>
    <row r="493" s="214" customFormat="1" ht="20.1" customHeight="1" spans="1:5">
      <c r="A493" s="110" t="s">
        <v>397</v>
      </c>
      <c r="B493" s="131">
        <f>SUM(B494:B495)</f>
        <v>0</v>
      </c>
      <c r="C493" s="131">
        <f>SUM(C494:C495)</f>
        <v>0</v>
      </c>
      <c r="D493" s="149" t="e">
        <f t="shared" si="7"/>
        <v>#DIV/0!</v>
      </c>
      <c r="E493" s="110"/>
    </row>
    <row r="494" s="214" customFormat="1" ht="20.1" customHeight="1" spans="1:5">
      <c r="A494" s="251" t="s">
        <v>398</v>
      </c>
      <c r="B494" s="110"/>
      <c r="C494" s="110"/>
      <c r="D494" s="149" t="e">
        <f t="shared" si="7"/>
        <v>#DIV/0!</v>
      </c>
      <c r="E494" s="110"/>
    </row>
    <row r="495" s="214" customFormat="1" ht="20.1" customHeight="1" spans="1:5">
      <c r="A495" s="251" t="s">
        <v>399</v>
      </c>
      <c r="B495" s="110"/>
      <c r="C495" s="110"/>
      <c r="D495" s="149" t="e">
        <f t="shared" si="7"/>
        <v>#DIV/0!</v>
      </c>
      <c r="E495" s="110"/>
    </row>
    <row r="496" s="214" customFormat="1" ht="20.1" customHeight="1" spans="1:5">
      <c r="A496" s="250" t="s">
        <v>400</v>
      </c>
      <c r="B496" s="131">
        <f>SUM(B497:B500)</f>
        <v>0</v>
      </c>
      <c r="C496" s="131">
        <f>SUM(C497:C500)</f>
        <v>0</v>
      </c>
      <c r="D496" s="149" t="e">
        <f t="shared" si="7"/>
        <v>#DIV/0!</v>
      </c>
      <c r="E496" s="110"/>
    </row>
    <row r="497" s="214" customFormat="1" ht="20.1" customHeight="1" spans="1:5">
      <c r="A497" s="250" t="s">
        <v>401</v>
      </c>
      <c r="B497" s="110"/>
      <c r="C497" s="110"/>
      <c r="D497" s="149" t="e">
        <f t="shared" si="7"/>
        <v>#DIV/0!</v>
      </c>
      <c r="E497" s="110"/>
    </row>
    <row r="498" s="214" customFormat="1" ht="20.1" customHeight="1" spans="1:5">
      <c r="A498" s="251" t="s">
        <v>402</v>
      </c>
      <c r="B498" s="110"/>
      <c r="C498" s="110"/>
      <c r="D498" s="149" t="e">
        <f t="shared" si="7"/>
        <v>#DIV/0!</v>
      </c>
      <c r="E498" s="110"/>
    </row>
    <row r="499" s="214" customFormat="1" ht="20.1" customHeight="1" spans="1:5">
      <c r="A499" s="251" t="s">
        <v>403</v>
      </c>
      <c r="B499" s="110"/>
      <c r="C499" s="110"/>
      <c r="D499" s="149" t="e">
        <f t="shared" si="7"/>
        <v>#DIV/0!</v>
      </c>
      <c r="E499" s="110"/>
    </row>
    <row r="500" s="214" customFormat="1" ht="20.1" customHeight="1" spans="1:5">
      <c r="A500" s="251" t="s">
        <v>404</v>
      </c>
      <c r="B500" s="110"/>
      <c r="C500" s="110"/>
      <c r="D500" s="149" t="e">
        <f t="shared" si="7"/>
        <v>#DIV/0!</v>
      </c>
      <c r="E500" s="110"/>
    </row>
    <row r="501" s="214" customFormat="1" ht="20.1" customHeight="1" spans="1:5">
      <c r="A501" s="49" t="s">
        <v>405</v>
      </c>
      <c r="B501" s="49">
        <f>SUM(B502,B516,B524,B535,B546)</f>
        <v>6676</v>
      </c>
      <c r="C501" s="49">
        <f>SUM(C502,C516,C524,C535,C546)</f>
        <v>1796</v>
      </c>
      <c r="D501" s="149" t="str">
        <f t="shared" si="7"/>
        <v>26.90%</v>
      </c>
      <c r="E501" s="110"/>
    </row>
    <row r="502" s="214" customFormat="1" ht="20.1" customHeight="1" spans="1:5">
      <c r="A502" s="110" t="s">
        <v>406</v>
      </c>
      <c r="B502" s="131">
        <f>SUM(B503:B515)</f>
        <v>1817</v>
      </c>
      <c r="C502" s="131">
        <f>SUM(C503:C515)</f>
        <v>815</v>
      </c>
      <c r="D502" s="149" t="str">
        <f t="shared" si="7"/>
        <v>44.85%</v>
      </c>
      <c r="E502" s="110"/>
    </row>
    <row r="503" s="214" customFormat="1" ht="20.1" customHeight="1" spans="1:5">
      <c r="A503" s="110" t="s">
        <v>67</v>
      </c>
      <c r="B503" s="110"/>
      <c r="C503" s="110"/>
      <c r="D503" s="149" t="e">
        <f t="shared" si="7"/>
        <v>#DIV/0!</v>
      </c>
      <c r="E503" s="110"/>
    </row>
    <row r="504" s="214" customFormat="1" ht="20.1" customHeight="1" spans="1:5">
      <c r="A504" s="110" t="s">
        <v>68</v>
      </c>
      <c r="B504" s="110"/>
      <c r="C504" s="110"/>
      <c r="D504" s="149" t="e">
        <f t="shared" si="7"/>
        <v>#DIV/0!</v>
      </c>
      <c r="E504" s="110"/>
    </row>
    <row r="505" s="214" customFormat="1" ht="20.1" customHeight="1" spans="1:5">
      <c r="A505" s="110" t="s">
        <v>69</v>
      </c>
      <c r="B505" s="110"/>
      <c r="C505" s="110"/>
      <c r="D505" s="149" t="e">
        <f t="shared" si="7"/>
        <v>#DIV/0!</v>
      </c>
      <c r="E505" s="110"/>
    </row>
    <row r="506" s="214" customFormat="1" ht="20.1" customHeight="1" spans="1:5">
      <c r="A506" s="110" t="s">
        <v>407</v>
      </c>
      <c r="B506" s="110"/>
      <c r="C506" s="110"/>
      <c r="D506" s="149" t="e">
        <f t="shared" si="7"/>
        <v>#DIV/0!</v>
      </c>
      <c r="E506" s="110"/>
    </row>
    <row r="507" s="214" customFormat="1" ht="20.1" customHeight="1" spans="1:5">
      <c r="A507" s="110" t="s">
        <v>408</v>
      </c>
      <c r="B507" s="110">
        <v>54</v>
      </c>
      <c r="C507" s="110">
        <v>59</v>
      </c>
      <c r="D507" s="149" t="str">
        <f t="shared" si="7"/>
        <v>109.26%</v>
      </c>
      <c r="E507" s="110"/>
    </row>
    <row r="508" s="214" customFormat="1" ht="20.1" customHeight="1" spans="1:5">
      <c r="A508" s="110" t="s">
        <v>409</v>
      </c>
      <c r="B508" s="110"/>
      <c r="C508" s="110"/>
      <c r="D508" s="149" t="e">
        <f t="shared" si="7"/>
        <v>#DIV/0!</v>
      </c>
      <c r="E508" s="110"/>
    </row>
    <row r="509" s="214" customFormat="1" ht="20.1" customHeight="1" spans="1:5">
      <c r="A509" s="110" t="s">
        <v>410</v>
      </c>
      <c r="B509" s="110"/>
      <c r="C509" s="110"/>
      <c r="D509" s="149" t="e">
        <f t="shared" si="7"/>
        <v>#DIV/0!</v>
      </c>
      <c r="E509" s="110"/>
    </row>
    <row r="510" s="214" customFormat="1" ht="20.1" customHeight="1" spans="1:5">
      <c r="A510" s="110" t="s">
        <v>411</v>
      </c>
      <c r="B510" s="110"/>
      <c r="C510" s="110"/>
      <c r="D510" s="149" t="e">
        <f t="shared" si="7"/>
        <v>#DIV/0!</v>
      </c>
      <c r="E510" s="110"/>
    </row>
    <row r="511" s="214" customFormat="1" ht="20.1" customHeight="1" spans="1:5">
      <c r="A511" s="110" t="s">
        <v>412</v>
      </c>
      <c r="B511" s="110">
        <v>1262</v>
      </c>
      <c r="C511" s="110">
        <v>756</v>
      </c>
      <c r="D511" s="149" t="str">
        <f t="shared" si="7"/>
        <v>59.90%</v>
      </c>
      <c r="E511" s="110"/>
    </row>
    <row r="512" s="214" customFormat="1" ht="20.1" customHeight="1" spans="1:5">
      <c r="A512" s="110" t="s">
        <v>413</v>
      </c>
      <c r="B512" s="110"/>
      <c r="C512" s="110"/>
      <c r="D512" s="149" t="e">
        <f t="shared" si="7"/>
        <v>#DIV/0!</v>
      </c>
      <c r="E512" s="110"/>
    </row>
    <row r="513" s="214" customFormat="1" ht="20.1" customHeight="1" spans="1:5">
      <c r="A513" s="110" t="s">
        <v>414</v>
      </c>
      <c r="B513" s="110"/>
      <c r="C513" s="110"/>
      <c r="D513" s="149" t="e">
        <f t="shared" si="7"/>
        <v>#DIV/0!</v>
      </c>
      <c r="E513" s="110"/>
    </row>
    <row r="514" s="214" customFormat="1" ht="20.1" customHeight="1" spans="1:5">
      <c r="A514" s="110" t="s">
        <v>415</v>
      </c>
      <c r="B514" s="110"/>
      <c r="C514" s="110"/>
      <c r="D514" s="149" t="e">
        <f t="shared" si="7"/>
        <v>#DIV/0!</v>
      </c>
      <c r="E514" s="110"/>
    </row>
    <row r="515" s="214" customFormat="1" ht="20.1" customHeight="1" spans="1:5">
      <c r="A515" s="110" t="s">
        <v>416</v>
      </c>
      <c r="B515" s="110">
        <v>501</v>
      </c>
      <c r="C515" s="110"/>
      <c r="D515" s="149" t="str">
        <f t="shared" si="7"/>
        <v>0.00%</v>
      </c>
      <c r="E515" s="110"/>
    </row>
    <row r="516" s="214" customFormat="1" ht="20.1" customHeight="1" spans="1:5">
      <c r="A516" s="110" t="s">
        <v>417</v>
      </c>
      <c r="B516" s="131">
        <f>SUM(B517:B523)</f>
        <v>3114</v>
      </c>
      <c r="C516" s="131">
        <f>SUM(C517:C523)</f>
        <v>0</v>
      </c>
      <c r="D516" s="149" t="str">
        <f t="shared" si="7"/>
        <v>0.00%</v>
      </c>
      <c r="E516" s="110"/>
    </row>
    <row r="517" s="214" customFormat="1" ht="20.1" customHeight="1" spans="1:5">
      <c r="A517" s="110" t="s">
        <v>67</v>
      </c>
      <c r="B517" s="110"/>
      <c r="C517" s="110"/>
      <c r="D517" s="149" t="e">
        <f t="shared" si="7"/>
        <v>#DIV/0!</v>
      </c>
      <c r="E517" s="110"/>
    </row>
    <row r="518" s="214" customFormat="1" ht="20.1" customHeight="1" spans="1:5">
      <c r="A518" s="110" t="s">
        <v>68</v>
      </c>
      <c r="B518" s="110"/>
      <c r="C518" s="110"/>
      <c r="D518" s="149" t="e">
        <f t="shared" ref="D518:D581" si="8">TEXT(C518/B518,"0.00%")</f>
        <v>#DIV/0!</v>
      </c>
      <c r="E518" s="110"/>
    </row>
    <row r="519" s="214" customFormat="1" ht="20.1" customHeight="1" spans="1:5">
      <c r="A519" s="110" t="s">
        <v>69</v>
      </c>
      <c r="B519" s="110"/>
      <c r="C519" s="110"/>
      <c r="D519" s="149" t="e">
        <f t="shared" si="8"/>
        <v>#DIV/0!</v>
      </c>
      <c r="E519" s="110"/>
    </row>
    <row r="520" s="214" customFormat="1" ht="20.1" customHeight="1" spans="1:5">
      <c r="A520" s="110" t="s">
        <v>418</v>
      </c>
      <c r="B520" s="110">
        <v>3114</v>
      </c>
      <c r="C520" s="110"/>
      <c r="D520" s="149" t="str">
        <f t="shared" si="8"/>
        <v>0.00%</v>
      </c>
      <c r="E520" s="110"/>
    </row>
    <row r="521" s="214" customFormat="1" ht="20.1" customHeight="1" spans="1:5">
      <c r="A521" s="110" t="s">
        <v>419</v>
      </c>
      <c r="B521" s="110"/>
      <c r="C521" s="110"/>
      <c r="D521" s="149" t="e">
        <f t="shared" si="8"/>
        <v>#DIV/0!</v>
      </c>
      <c r="E521" s="110"/>
    </row>
    <row r="522" s="214" customFormat="1" ht="20.1" customHeight="1" spans="1:5">
      <c r="A522" s="110" t="s">
        <v>420</v>
      </c>
      <c r="B522" s="110"/>
      <c r="C522" s="110"/>
      <c r="D522" s="149" t="e">
        <f t="shared" si="8"/>
        <v>#DIV/0!</v>
      </c>
      <c r="E522" s="110"/>
    </row>
    <row r="523" s="214" customFormat="1" ht="20.1" customHeight="1" spans="1:5">
      <c r="A523" s="110" t="s">
        <v>421</v>
      </c>
      <c r="B523" s="110"/>
      <c r="C523" s="110"/>
      <c r="D523" s="149" t="e">
        <f t="shared" si="8"/>
        <v>#DIV/0!</v>
      </c>
      <c r="E523" s="110"/>
    </row>
    <row r="524" s="214" customFormat="1" ht="20.1" customHeight="1" spans="1:5">
      <c r="A524" s="110" t="s">
        <v>422</v>
      </c>
      <c r="B524" s="131">
        <f>SUM(B525:B534)</f>
        <v>280</v>
      </c>
      <c r="C524" s="131">
        <f>SUM(C525:C534)</f>
        <v>0</v>
      </c>
      <c r="D524" s="149" t="str">
        <f t="shared" si="8"/>
        <v>0.00%</v>
      </c>
      <c r="E524" s="110"/>
    </row>
    <row r="525" s="214" customFormat="1" ht="20.1" customHeight="1" spans="1:5">
      <c r="A525" s="110" t="s">
        <v>67</v>
      </c>
      <c r="B525" s="110"/>
      <c r="C525" s="110"/>
      <c r="D525" s="149" t="e">
        <f t="shared" si="8"/>
        <v>#DIV/0!</v>
      </c>
      <c r="E525" s="110"/>
    </row>
    <row r="526" s="214" customFormat="1" ht="20.1" customHeight="1" spans="1:5">
      <c r="A526" s="110" t="s">
        <v>68</v>
      </c>
      <c r="B526" s="110"/>
      <c r="C526" s="110"/>
      <c r="D526" s="149" t="e">
        <f t="shared" si="8"/>
        <v>#DIV/0!</v>
      </c>
      <c r="E526" s="110"/>
    </row>
    <row r="527" s="214" customFormat="1" ht="20.1" customHeight="1" spans="1:5">
      <c r="A527" s="110" t="s">
        <v>69</v>
      </c>
      <c r="B527" s="110"/>
      <c r="C527" s="110"/>
      <c r="D527" s="149" t="e">
        <f t="shared" si="8"/>
        <v>#DIV/0!</v>
      </c>
      <c r="E527" s="110"/>
    </row>
    <row r="528" s="214" customFormat="1" ht="20.1" customHeight="1" spans="1:5">
      <c r="A528" s="110" t="s">
        <v>423</v>
      </c>
      <c r="B528" s="110"/>
      <c r="C528" s="110"/>
      <c r="D528" s="149" t="e">
        <f t="shared" si="8"/>
        <v>#DIV/0!</v>
      </c>
      <c r="E528" s="110"/>
    </row>
    <row r="529" s="214" customFormat="1" ht="20.1" customHeight="1" spans="1:5">
      <c r="A529" s="110" t="s">
        <v>424</v>
      </c>
      <c r="B529" s="110"/>
      <c r="C529" s="110"/>
      <c r="D529" s="149" t="e">
        <f t="shared" si="8"/>
        <v>#DIV/0!</v>
      </c>
      <c r="E529" s="110"/>
    </row>
    <row r="530" s="214" customFormat="1" ht="20.1" customHeight="1" spans="1:5">
      <c r="A530" s="110" t="s">
        <v>425</v>
      </c>
      <c r="B530" s="110"/>
      <c r="C530" s="110"/>
      <c r="D530" s="149" t="e">
        <f t="shared" si="8"/>
        <v>#DIV/0!</v>
      </c>
      <c r="E530" s="110"/>
    </row>
    <row r="531" s="214" customFormat="1" ht="20.1" customHeight="1" spans="1:5">
      <c r="A531" s="110" t="s">
        <v>426</v>
      </c>
      <c r="B531" s="110"/>
      <c r="C531" s="110"/>
      <c r="D531" s="149" t="e">
        <f t="shared" si="8"/>
        <v>#DIV/0!</v>
      </c>
      <c r="E531" s="110"/>
    </row>
    <row r="532" s="214" customFormat="1" ht="20.1" customHeight="1" spans="1:5">
      <c r="A532" s="110" t="s">
        <v>427</v>
      </c>
      <c r="B532" s="110"/>
      <c r="C532" s="110"/>
      <c r="D532" s="149" t="e">
        <f t="shared" si="8"/>
        <v>#DIV/0!</v>
      </c>
      <c r="E532" s="110"/>
    </row>
    <row r="533" s="214" customFormat="1" ht="20.1" customHeight="1" spans="1:5">
      <c r="A533" s="110" t="s">
        <v>428</v>
      </c>
      <c r="B533" s="110"/>
      <c r="C533" s="110"/>
      <c r="D533" s="149" t="e">
        <f t="shared" si="8"/>
        <v>#DIV/0!</v>
      </c>
      <c r="E533" s="110"/>
    </row>
    <row r="534" s="214" customFormat="1" ht="20.1" customHeight="1" spans="1:5">
      <c r="A534" s="110" t="s">
        <v>429</v>
      </c>
      <c r="B534" s="110">
        <v>280</v>
      </c>
      <c r="C534" s="110"/>
      <c r="D534" s="149" t="str">
        <f t="shared" si="8"/>
        <v>0.00%</v>
      </c>
      <c r="E534" s="110"/>
    </row>
    <row r="535" s="214" customFormat="1" ht="20.1" customHeight="1" spans="1:5">
      <c r="A535" s="110" t="s">
        <v>430</v>
      </c>
      <c r="B535" s="131">
        <f>SUM(B536:B545)</f>
        <v>1115</v>
      </c>
      <c r="C535" s="131">
        <f>SUM(C536:C545)</f>
        <v>981</v>
      </c>
      <c r="D535" s="149" t="str">
        <f t="shared" si="8"/>
        <v>87.98%</v>
      </c>
      <c r="E535" s="110"/>
    </row>
    <row r="536" s="214" customFormat="1" ht="20.1" customHeight="1" spans="1:5">
      <c r="A536" s="110" t="s">
        <v>67</v>
      </c>
      <c r="B536" s="110">
        <v>243</v>
      </c>
      <c r="C536" s="110">
        <v>267</v>
      </c>
      <c r="D536" s="149" t="str">
        <f t="shared" si="8"/>
        <v>109.88%</v>
      </c>
      <c r="E536" s="110"/>
    </row>
    <row r="537" s="214" customFormat="1" ht="20.1" customHeight="1" spans="1:5">
      <c r="A537" s="110" t="s">
        <v>68</v>
      </c>
      <c r="B537" s="110"/>
      <c r="C537" s="110"/>
      <c r="D537" s="149" t="e">
        <f t="shared" si="8"/>
        <v>#DIV/0!</v>
      </c>
      <c r="E537" s="110"/>
    </row>
    <row r="538" s="214" customFormat="1" ht="20.1" customHeight="1" spans="1:5">
      <c r="A538" s="110" t="s">
        <v>69</v>
      </c>
      <c r="B538" s="110"/>
      <c r="C538" s="110"/>
      <c r="D538" s="149" t="e">
        <f t="shared" si="8"/>
        <v>#DIV/0!</v>
      </c>
      <c r="E538" s="110"/>
    </row>
    <row r="539" s="214" customFormat="1" ht="20.1" customHeight="1" spans="1:5">
      <c r="A539" s="110" t="s">
        <v>431</v>
      </c>
      <c r="B539" s="110">
        <v>728</v>
      </c>
      <c r="C539" s="110">
        <v>714</v>
      </c>
      <c r="D539" s="149" t="str">
        <f t="shared" si="8"/>
        <v>98.08%</v>
      </c>
      <c r="E539" s="110"/>
    </row>
    <row r="540" s="214" customFormat="1" ht="20.1" customHeight="1" spans="1:5">
      <c r="A540" s="110" t="s">
        <v>432</v>
      </c>
      <c r="B540" s="110"/>
      <c r="C540" s="110"/>
      <c r="D540" s="149" t="e">
        <f t="shared" si="8"/>
        <v>#DIV/0!</v>
      </c>
      <c r="E540" s="110"/>
    </row>
    <row r="541" s="214" customFormat="1" ht="20.1" customHeight="1" spans="1:5">
      <c r="A541" s="110" t="s">
        <v>433</v>
      </c>
      <c r="B541" s="110"/>
      <c r="C541" s="110"/>
      <c r="D541" s="149" t="e">
        <f t="shared" si="8"/>
        <v>#DIV/0!</v>
      </c>
      <c r="E541" s="110"/>
    </row>
    <row r="542" s="214" customFormat="1" ht="20.1" customHeight="1" spans="1:5">
      <c r="A542" s="110" t="s">
        <v>434</v>
      </c>
      <c r="B542" s="110"/>
      <c r="C542" s="110"/>
      <c r="D542" s="149" t="e">
        <f t="shared" si="8"/>
        <v>#DIV/0!</v>
      </c>
      <c r="E542" s="110"/>
    </row>
    <row r="543" s="214" customFormat="1" ht="20.1" customHeight="1" spans="1:5">
      <c r="A543" s="110" t="s">
        <v>435</v>
      </c>
      <c r="B543" s="110">
        <v>12</v>
      </c>
      <c r="C543" s="110"/>
      <c r="D543" s="149" t="str">
        <f t="shared" si="8"/>
        <v>0.00%</v>
      </c>
      <c r="E543" s="110"/>
    </row>
    <row r="544" s="214" customFormat="1" ht="20.1" customHeight="1" spans="1:5">
      <c r="A544" s="110" t="s">
        <v>436</v>
      </c>
      <c r="B544" s="110"/>
      <c r="C544" s="110"/>
      <c r="D544" s="149" t="e">
        <f t="shared" si="8"/>
        <v>#DIV/0!</v>
      </c>
      <c r="E544" s="110"/>
    </row>
    <row r="545" s="214" customFormat="1" ht="20.1" customHeight="1" spans="1:5">
      <c r="A545" s="110" t="s">
        <v>437</v>
      </c>
      <c r="B545" s="110">
        <v>132</v>
      </c>
      <c r="C545" s="110"/>
      <c r="D545" s="149" t="str">
        <f t="shared" si="8"/>
        <v>0.00%</v>
      </c>
      <c r="E545" s="110"/>
    </row>
    <row r="546" s="214" customFormat="1" ht="20.1" customHeight="1" spans="1:5">
      <c r="A546" s="110" t="s">
        <v>438</v>
      </c>
      <c r="B546" s="131">
        <f>SUM(B547:B549)</f>
        <v>350</v>
      </c>
      <c r="C546" s="131">
        <f>SUM(C547:C549)</f>
        <v>0</v>
      </c>
      <c r="D546" s="149" t="str">
        <f t="shared" si="8"/>
        <v>0.00%</v>
      </c>
      <c r="E546" s="110"/>
    </row>
    <row r="547" s="214" customFormat="1" ht="20.1" customHeight="1" spans="1:5">
      <c r="A547" s="110" t="s">
        <v>439</v>
      </c>
      <c r="B547" s="110"/>
      <c r="C547" s="110"/>
      <c r="D547" s="149" t="e">
        <f t="shared" si="8"/>
        <v>#DIV/0!</v>
      </c>
      <c r="E547" s="110"/>
    </row>
    <row r="548" s="214" customFormat="1" ht="20.1" customHeight="1" spans="1:5">
      <c r="A548" s="110" t="s">
        <v>440</v>
      </c>
      <c r="B548" s="110"/>
      <c r="C548" s="110"/>
      <c r="D548" s="149" t="e">
        <f t="shared" si="8"/>
        <v>#DIV/0!</v>
      </c>
      <c r="E548" s="110"/>
    </row>
    <row r="549" s="214" customFormat="1" ht="20.1" customHeight="1" spans="1:5">
      <c r="A549" s="110" t="s">
        <v>441</v>
      </c>
      <c r="B549" s="110">
        <v>350</v>
      </c>
      <c r="C549" s="110"/>
      <c r="D549" s="149" t="str">
        <f t="shared" si="8"/>
        <v>0.00%</v>
      </c>
      <c r="E549" s="110"/>
    </row>
    <row r="550" s="214" customFormat="1" ht="20.1" customHeight="1" spans="1:5">
      <c r="A550" s="49" t="s">
        <v>442</v>
      </c>
      <c r="B550" s="49">
        <f>SUM(B551,B565,B576,B578,B587,B591,B601,B609,B615,B622,B631,B636,B641,B644,B647,B650,B653,B656,B660,B665)</f>
        <v>26922</v>
      </c>
      <c r="C550" s="49">
        <f>SUM(C551,C565,C576,C578,C587,C591,C601,C609,C615,C622,C631,C636,C641,C644,C647,C650,C653,C656,C660,C665)</f>
        <v>21205</v>
      </c>
      <c r="D550" s="149" t="str">
        <f t="shared" si="8"/>
        <v>78.76%</v>
      </c>
      <c r="E550" s="110"/>
    </row>
    <row r="551" s="214" customFormat="1" ht="20.1" customHeight="1" spans="1:5">
      <c r="A551" s="110" t="s">
        <v>443</v>
      </c>
      <c r="B551" s="131">
        <f>SUM(B552:B564)</f>
        <v>194</v>
      </c>
      <c r="C551" s="131">
        <f>SUM(C552:C564)</f>
        <v>195</v>
      </c>
      <c r="D551" s="149" t="str">
        <f t="shared" si="8"/>
        <v>100.52%</v>
      </c>
      <c r="E551" s="110"/>
    </row>
    <row r="552" s="214" customFormat="1" ht="20.1" customHeight="1" spans="1:5">
      <c r="A552" s="110" t="s">
        <v>67</v>
      </c>
      <c r="B552" s="110">
        <v>191</v>
      </c>
      <c r="C552" s="110">
        <v>195</v>
      </c>
      <c r="D552" s="149" t="str">
        <f t="shared" si="8"/>
        <v>102.09%</v>
      </c>
      <c r="E552" s="110"/>
    </row>
    <row r="553" s="214" customFormat="1" ht="20.1" customHeight="1" spans="1:5">
      <c r="A553" s="110" t="s">
        <v>68</v>
      </c>
      <c r="B553" s="110"/>
      <c r="C553" s="110"/>
      <c r="D553" s="149" t="e">
        <f t="shared" si="8"/>
        <v>#DIV/0!</v>
      </c>
      <c r="E553" s="110"/>
    </row>
    <row r="554" s="214" customFormat="1" ht="20.1" customHeight="1" spans="1:5">
      <c r="A554" s="110" t="s">
        <v>69</v>
      </c>
      <c r="B554" s="110"/>
      <c r="C554" s="110"/>
      <c r="D554" s="149" t="e">
        <f t="shared" si="8"/>
        <v>#DIV/0!</v>
      </c>
      <c r="E554" s="110"/>
    </row>
    <row r="555" s="214" customFormat="1" ht="20.1" customHeight="1" spans="1:5">
      <c r="A555" s="110" t="s">
        <v>444</v>
      </c>
      <c r="B555" s="110"/>
      <c r="C555" s="110"/>
      <c r="D555" s="149" t="e">
        <f t="shared" si="8"/>
        <v>#DIV/0!</v>
      </c>
      <c r="E555" s="110"/>
    </row>
    <row r="556" s="214" customFormat="1" ht="20.1" customHeight="1" spans="1:5">
      <c r="A556" s="110" t="s">
        <v>445</v>
      </c>
      <c r="B556" s="110"/>
      <c r="C556" s="110"/>
      <c r="D556" s="149" t="e">
        <f t="shared" si="8"/>
        <v>#DIV/0!</v>
      </c>
      <c r="E556" s="110"/>
    </row>
    <row r="557" s="214" customFormat="1" ht="20.1" customHeight="1" spans="1:5">
      <c r="A557" s="110" t="s">
        <v>446</v>
      </c>
      <c r="B557" s="110"/>
      <c r="C557" s="110"/>
      <c r="D557" s="149" t="e">
        <f t="shared" si="8"/>
        <v>#DIV/0!</v>
      </c>
      <c r="E557" s="110"/>
    </row>
    <row r="558" s="214" customFormat="1" ht="20.1" customHeight="1" spans="1:5">
      <c r="A558" s="110" t="s">
        <v>447</v>
      </c>
      <c r="B558" s="110"/>
      <c r="C558" s="110"/>
      <c r="D558" s="149" t="e">
        <f t="shared" si="8"/>
        <v>#DIV/0!</v>
      </c>
      <c r="E558" s="110"/>
    </row>
    <row r="559" s="214" customFormat="1" ht="20.1" customHeight="1" spans="1:5">
      <c r="A559" s="110" t="s">
        <v>110</v>
      </c>
      <c r="B559" s="110"/>
      <c r="C559" s="110"/>
      <c r="D559" s="149" t="e">
        <f t="shared" si="8"/>
        <v>#DIV/0!</v>
      </c>
      <c r="E559" s="110"/>
    </row>
    <row r="560" s="214" customFormat="1" ht="20.1" customHeight="1" spans="1:5">
      <c r="A560" s="110" t="s">
        <v>448</v>
      </c>
      <c r="B560" s="110">
        <v>3</v>
      </c>
      <c r="C560" s="110"/>
      <c r="D560" s="149" t="str">
        <f t="shared" si="8"/>
        <v>0.00%</v>
      </c>
      <c r="E560" s="110"/>
    </row>
    <row r="561" s="214" customFormat="1" ht="20.1" customHeight="1" spans="1:5">
      <c r="A561" s="110" t="s">
        <v>449</v>
      </c>
      <c r="B561" s="110"/>
      <c r="C561" s="110"/>
      <c r="D561" s="149" t="e">
        <f t="shared" si="8"/>
        <v>#DIV/0!</v>
      </c>
      <c r="E561" s="110"/>
    </row>
    <row r="562" s="214" customFormat="1" ht="20.1" customHeight="1" spans="1:5">
      <c r="A562" s="110" t="s">
        <v>450</v>
      </c>
      <c r="B562" s="110"/>
      <c r="C562" s="110"/>
      <c r="D562" s="149" t="e">
        <f t="shared" si="8"/>
        <v>#DIV/0!</v>
      </c>
      <c r="E562" s="110"/>
    </row>
    <row r="563" s="214" customFormat="1" ht="20.1" customHeight="1" spans="1:5">
      <c r="A563" s="110" t="s">
        <v>451</v>
      </c>
      <c r="B563" s="110"/>
      <c r="C563" s="110"/>
      <c r="D563" s="149" t="e">
        <f t="shared" si="8"/>
        <v>#DIV/0!</v>
      </c>
      <c r="E563" s="110"/>
    </row>
    <row r="564" s="214" customFormat="1" ht="20.1" customHeight="1" spans="1:5">
      <c r="A564" s="110" t="s">
        <v>452</v>
      </c>
      <c r="B564" s="110"/>
      <c r="C564" s="110"/>
      <c r="D564" s="149" t="e">
        <f t="shared" si="8"/>
        <v>#DIV/0!</v>
      </c>
      <c r="E564" s="110"/>
    </row>
    <row r="565" s="214" customFormat="1" ht="20.1" customHeight="1" spans="1:5">
      <c r="A565" s="110" t="s">
        <v>453</v>
      </c>
      <c r="B565" s="131">
        <f>SUM(B566:B575)</f>
        <v>461</v>
      </c>
      <c r="C565" s="131">
        <f>SUM(C566:C575)</f>
        <v>430</v>
      </c>
      <c r="D565" s="149" t="str">
        <f t="shared" si="8"/>
        <v>93.28%</v>
      </c>
      <c r="E565" s="110"/>
    </row>
    <row r="566" s="214" customFormat="1" ht="20.1" customHeight="1" spans="1:5">
      <c r="A566" s="110" t="s">
        <v>67</v>
      </c>
      <c r="B566" s="110">
        <v>346</v>
      </c>
      <c r="C566" s="110">
        <v>355</v>
      </c>
      <c r="D566" s="149" t="str">
        <f t="shared" si="8"/>
        <v>102.60%</v>
      </c>
      <c r="E566" s="110"/>
    </row>
    <row r="567" s="214" customFormat="1" ht="20.1" customHeight="1" spans="1:5">
      <c r="A567" s="110" t="s">
        <v>68</v>
      </c>
      <c r="B567" s="110"/>
      <c r="C567" s="110"/>
      <c r="D567" s="149" t="e">
        <f t="shared" si="8"/>
        <v>#DIV/0!</v>
      </c>
      <c r="E567" s="110"/>
    </row>
    <row r="568" s="214" customFormat="1" ht="20.1" customHeight="1" spans="1:5">
      <c r="A568" s="110" t="s">
        <v>69</v>
      </c>
      <c r="B568" s="110"/>
      <c r="C568" s="110"/>
      <c r="D568" s="149" t="e">
        <f t="shared" si="8"/>
        <v>#DIV/0!</v>
      </c>
      <c r="E568" s="110"/>
    </row>
    <row r="569" s="214" customFormat="1" ht="20.1" customHeight="1" spans="1:5">
      <c r="A569" s="110" t="s">
        <v>454</v>
      </c>
      <c r="B569" s="110"/>
      <c r="C569" s="110"/>
      <c r="D569" s="149" t="e">
        <f t="shared" si="8"/>
        <v>#DIV/0!</v>
      </c>
      <c r="E569" s="110"/>
    </row>
    <row r="570" s="214" customFormat="1" ht="20.1" customHeight="1" spans="1:5">
      <c r="A570" s="110" t="s">
        <v>455</v>
      </c>
      <c r="B570" s="110">
        <v>71</v>
      </c>
      <c r="C570" s="110">
        <v>75</v>
      </c>
      <c r="D570" s="149" t="str">
        <f t="shared" si="8"/>
        <v>105.63%</v>
      </c>
      <c r="E570" s="110"/>
    </row>
    <row r="571" s="214" customFormat="1" ht="20.1" customHeight="1" spans="1:5">
      <c r="A571" s="110" t="s">
        <v>456</v>
      </c>
      <c r="B571" s="110"/>
      <c r="C571" s="110"/>
      <c r="D571" s="149" t="e">
        <f t="shared" si="8"/>
        <v>#DIV/0!</v>
      </c>
      <c r="E571" s="110"/>
    </row>
    <row r="572" s="214" customFormat="1" ht="20.1" customHeight="1" spans="1:5">
      <c r="A572" s="110" t="s">
        <v>457</v>
      </c>
      <c r="B572" s="110">
        <v>33</v>
      </c>
      <c r="C572" s="110"/>
      <c r="D572" s="149" t="str">
        <f t="shared" si="8"/>
        <v>0.00%</v>
      </c>
      <c r="E572" s="110"/>
    </row>
    <row r="573" s="214" customFormat="1" ht="20.1" customHeight="1" spans="1:5">
      <c r="A573" s="110" t="s">
        <v>458</v>
      </c>
      <c r="B573" s="110"/>
      <c r="C573" s="110"/>
      <c r="D573" s="149" t="e">
        <f t="shared" si="8"/>
        <v>#DIV/0!</v>
      </c>
      <c r="E573" s="110"/>
    </row>
    <row r="574" s="214" customFormat="1" ht="20.1" customHeight="1" spans="1:5">
      <c r="A574" s="110" t="s">
        <v>459</v>
      </c>
      <c r="B574" s="110"/>
      <c r="C574" s="110"/>
      <c r="D574" s="149" t="e">
        <f t="shared" si="8"/>
        <v>#DIV/0!</v>
      </c>
      <c r="E574" s="110"/>
    </row>
    <row r="575" s="214" customFormat="1" ht="20.1" customHeight="1" spans="1:5">
      <c r="A575" s="110" t="s">
        <v>460</v>
      </c>
      <c r="B575" s="110">
        <v>11</v>
      </c>
      <c r="C575" s="110"/>
      <c r="D575" s="149" t="str">
        <f t="shared" si="8"/>
        <v>0.00%</v>
      </c>
      <c r="E575" s="110"/>
    </row>
    <row r="576" s="245" customFormat="1" ht="20.1" customHeight="1" spans="1:5">
      <c r="A576" s="110" t="s">
        <v>461</v>
      </c>
      <c r="B576" s="253">
        <f>SUM(B577)</f>
        <v>0</v>
      </c>
      <c r="C576" s="253">
        <f>SUM(C577)</f>
        <v>0</v>
      </c>
      <c r="D576" s="149" t="e">
        <f t="shared" si="8"/>
        <v>#DIV/0!</v>
      </c>
      <c r="E576" s="254"/>
    </row>
    <row r="577" s="245" customFormat="1" ht="20.1" customHeight="1" spans="1:5">
      <c r="A577" s="110" t="s">
        <v>462</v>
      </c>
      <c r="B577" s="254"/>
      <c r="C577" s="254"/>
      <c r="D577" s="149" t="e">
        <f t="shared" si="8"/>
        <v>#DIV/0!</v>
      </c>
      <c r="E577" s="254"/>
    </row>
    <row r="578" s="214" customFormat="1" ht="20.1" customHeight="1" spans="1:5">
      <c r="A578" s="110" t="s">
        <v>463</v>
      </c>
      <c r="B578" s="131">
        <f>SUM(B579:B586)</f>
        <v>8868</v>
      </c>
      <c r="C578" s="131">
        <f>SUM(C579:C586)</f>
        <v>10040</v>
      </c>
      <c r="D578" s="149" t="str">
        <f t="shared" si="8"/>
        <v>113.22%</v>
      </c>
      <c r="E578" s="110"/>
    </row>
    <row r="579" s="214" customFormat="1" ht="20.1" customHeight="1" spans="1:5">
      <c r="A579" s="110" t="s">
        <v>464</v>
      </c>
      <c r="B579" s="110">
        <v>3800</v>
      </c>
      <c r="C579" s="110">
        <v>4280</v>
      </c>
      <c r="D579" s="149" t="str">
        <f t="shared" si="8"/>
        <v>112.63%</v>
      </c>
      <c r="E579" s="110"/>
    </row>
    <row r="580" s="214" customFormat="1" ht="20.1" customHeight="1" spans="1:5">
      <c r="A580" s="110" t="s">
        <v>465</v>
      </c>
      <c r="B580" s="110">
        <v>5068</v>
      </c>
      <c r="C580" s="110">
        <v>5760</v>
      </c>
      <c r="D580" s="149" t="str">
        <f t="shared" si="8"/>
        <v>113.65%</v>
      </c>
      <c r="E580" s="110"/>
    </row>
    <row r="581" s="214" customFormat="1" ht="20.1" customHeight="1" spans="1:5">
      <c r="A581" s="110" t="s">
        <v>466</v>
      </c>
      <c r="B581" s="110"/>
      <c r="C581" s="110"/>
      <c r="D581" s="149" t="e">
        <f t="shared" si="8"/>
        <v>#DIV/0!</v>
      </c>
      <c r="E581" s="110"/>
    </row>
    <row r="582" s="214" customFormat="1" ht="20.1" customHeight="1" spans="1:5">
      <c r="A582" s="110" t="s">
        <v>467</v>
      </c>
      <c r="B582" s="110"/>
      <c r="C582" s="110"/>
      <c r="D582" s="149" t="e">
        <f t="shared" ref="D582:D645" si="9">TEXT(C582/B582,"0.00%")</f>
        <v>#DIV/0!</v>
      </c>
      <c r="E582" s="110"/>
    </row>
    <row r="583" s="245" customFormat="1" ht="20.1" customHeight="1" spans="1:5">
      <c r="A583" s="110" t="s">
        <v>468</v>
      </c>
      <c r="B583" s="254"/>
      <c r="C583" s="254"/>
      <c r="D583" s="149" t="e">
        <f t="shared" si="9"/>
        <v>#DIV/0!</v>
      </c>
      <c r="E583" s="254"/>
    </row>
    <row r="584" s="245" customFormat="1" ht="20.1" customHeight="1" spans="1:5">
      <c r="A584" s="110" t="s">
        <v>469</v>
      </c>
      <c r="B584" s="254"/>
      <c r="C584" s="254"/>
      <c r="D584" s="149" t="e">
        <f t="shared" si="9"/>
        <v>#DIV/0!</v>
      </c>
      <c r="E584" s="254"/>
    </row>
    <row r="585" s="245" customFormat="1" ht="20.1" customHeight="1" spans="1:5">
      <c r="A585" s="110" t="s">
        <v>470</v>
      </c>
      <c r="B585" s="254"/>
      <c r="C585" s="254"/>
      <c r="D585" s="149" t="e">
        <f t="shared" si="9"/>
        <v>#DIV/0!</v>
      </c>
      <c r="E585" s="254"/>
    </row>
    <row r="586" s="214" customFormat="1" ht="20.1" customHeight="1" spans="1:5">
      <c r="A586" s="110" t="s">
        <v>471</v>
      </c>
      <c r="B586" s="110"/>
      <c r="C586" s="110"/>
      <c r="D586" s="149" t="e">
        <f t="shared" si="9"/>
        <v>#DIV/0!</v>
      </c>
      <c r="E586" s="110"/>
    </row>
    <row r="587" s="214" customFormat="1" ht="20.1" customHeight="1" spans="1:5">
      <c r="A587" s="110" t="s">
        <v>472</v>
      </c>
      <c r="B587" s="131">
        <f>SUM(B588:B590)</f>
        <v>0</v>
      </c>
      <c r="C587" s="131">
        <f>SUM(C588:C590)</f>
        <v>0</v>
      </c>
      <c r="D587" s="149" t="e">
        <f t="shared" si="9"/>
        <v>#DIV/0!</v>
      </c>
      <c r="E587" s="110"/>
    </row>
    <row r="588" s="214" customFormat="1" ht="20.1" customHeight="1" spans="1:5">
      <c r="A588" s="110" t="s">
        <v>473</v>
      </c>
      <c r="B588" s="110"/>
      <c r="C588" s="110"/>
      <c r="D588" s="149" t="e">
        <f t="shared" si="9"/>
        <v>#DIV/0!</v>
      </c>
      <c r="E588" s="110"/>
    </row>
    <row r="589" s="214" customFormat="1" ht="20.1" customHeight="1" spans="1:5">
      <c r="A589" s="110" t="s">
        <v>474</v>
      </c>
      <c r="B589" s="110"/>
      <c r="C589" s="110"/>
      <c r="D589" s="149" t="e">
        <f t="shared" si="9"/>
        <v>#DIV/0!</v>
      </c>
      <c r="E589" s="110"/>
    </row>
    <row r="590" s="214" customFormat="1" ht="20.1" customHeight="1" spans="1:5">
      <c r="A590" s="110" t="s">
        <v>475</v>
      </c>
      <c r="B590" s="110"/>
      <c r="C590" s="110"/>
      <c r="D590" s="149" t="e">
        <f t="shared" si="9"/>
        <v>#DIV/0!</v>
      </c>
      <c r="E590" s="110"/>
    </row>
    <row r="591" s="214" customFormat="1" ht="20.1" customHeight="1" spans="1:5">
      <c r="A591" s="110" t="s">
        <v>476</v>
      </c>
      <c r="B591" s="131">
        <f>SUM(B592:B600)</f>
        <v>388</v>
      </c>
      <c r="C591" s="131">
        <f>SUM(C592:C600)</f>
        <v>245</v>
      </c>
      <c r="D591" s="149" t="str">
        <f t="shared" si="9"/>
        <v>63.14%</v>
      </c>
      <c r="E591" s="110"/>
    </row>
    <row r="592" s="214" customFormat="1" ht="20.1" customHeight="1" spans="1:5">
      <c r="A592" s="110" t="s">
        <v>477</v>
      </c>
      <c r="B592" s="110"/>
      <c r="C592" s="110"/>
      <c r="D592" s="149" t="e">
        <f t="shared" si="9"/>
        <v>#DIV/0!</v>
      </c>
      <c r="E592" s="110"/>
    </row>
    <row r="593" s="214" customFormat="1" ht="20.1" customHeight="1" spans="1:5">
      <c r="A593" s="110" t="s">
        <v>478</v>
      </c>
      <c r="B593" s="110"/>
      <c r="C593" s="110"/>
      <c r="D593" s="149" t="e">
        <f t="shared" si="9"/>
        <v>#DIV/0!</v>
      </c>
      <c r="E593" s="110"/>
    </row>
    <row r="594" s="214" customFormat="1" ht="20.1" customHeight="1" spans="1:5">
      <c r="A594" s="110" t="s">
        <v>479</v>
      </c>
      <c r="B594" s="110"/>
      <c r="C594" s="110"/>
      <c r="D594" s="149" t="e">
        <f t="shared" si="9"/>
        <v>#DIV/0!</v>
      </c>
      <c r="E594" s="110"/>
    </row>
    <row r="595" s="214" customFormat="1" ht="20.1" customHeight="1" spans="1:5">
      <c r="A595" s="110" t="s">
        <v>480</v>
      </c>
      <c r="B595" s="110"/>
      <c r="C595" s="110"/>
      <c r="D595" s="149" t="e">
        <f t="shared" si="9"/>
        <v>#DIV/0!</v>
      </c>
      <c r="E595" s="110"/>
    </row>
    <row r="596" s="214" customFormat="1" ht="20.1" customHeight="1" spans="1:5">
      <c r="A596" s="110" t="s">
        <v>481</v>
      </c>
      <c r="B596" s="110">
        <v>10</v>
      </c>
      <c r="C596" s="110"/>
      <c r="D596" s="149" t="str">
        <f t="shared" si="9"/>
        <v>0.00%</v>
      </c>
      <c r="E596" s="110"/>
    </row>
    <row r="597" s="214" customFormat="1" ht="20.1" customHeight="1" spans="1:5">
      <c r="A597" s="110" t="s">
        <v>482</v>
      </c>
      <c r="B597" s="110"/>
      <c r="C597" s="110"/>
      <c r="D597" s="149" t="e">
        <f t="shared" si="9"/>
        <v>#DIV/0!</v>
      </c>
      <c r="E597" s="110"/>
    </row>
    <row r="598" s="214" customFormat="1" ht="20.1" customHeight="1" spans="1:5">
      <c r="A598" s="110" t="s">
        <v>483</v>
      </c>
      <c r="B598" s="110"/>
      <c r="C598" s="110"/>
      <c r="D598" s="149" t="e">
        <f t="shared" si="9"/>
        <v>#DIV/0!</v>
      </c>
      <c r="E598" s="110"/>
    </row>
    <row r="599" s="214" customFormat="1" ht="20.1" customHeight="1" spans="1:5">
      <c r="A599" s="110" t="s">
        <v>484</v>
      </c>
      <c r="B599" s="110"/>
      <c r="C599" s="110"/>
      <c r="D599" s="149" t="e">
        <f t="shared" si="9"/>
        <v>#DIV/0!</v>
      </c>
      <c r="E599" s="110"/>
    </row>
    <row r="600" s="214" customFormat="1" ht="20.1" customHeight="1" spans="1:5">
      <c r="A600" s="110" t="s">
        <v>485</v>
      </c>
      <c r="B600" s="110">
        <v>378</v>
      </c>
      <c r="C600" s="110">
        <v>245</v>
      </c>
      <c r="D600" s="149" t="str">
        <f t="shared" si="9"/>
        <v>64.81%</v>
      </c>
      <c r="E600" s="110"/>
    </row>
    <row r="601" s="214" customFormat="1" ht="20.1" customHeight="1" spans="1:5">
      <c r="A601" s="110" t="s">
        <v>486</v>
      </c>
      <c r="B601" s="131">
        <f>SUM(B602:B608)</f>
        <v>163</v>
      </c>
      <c r="C601" s="131">
        <f>SUM(C602:C608)</f>
        <v>0</v>
      </c>
      <c r="D601" s="149" t="str">
        <f t="shared" si="9"/>
        <v>0.00%</v>
      </c>
      <c r="E601" s="110"/>
    </row>
    <row r="602" s="214" customFormat="1" ht="20.1" customHeight="1" spans="1:5">
      <c r="A602" s="110" t="s">
        <v>487</v>
      </c>
      <c r="B602" s="110"/>
      <c r="C602" s="110"/>
      <c r="D602" s="149" t="e">
        <f t="shared" si="9"/>
        <v>#DIV/0!</v>
      </c>
      <c r="E602" s="110"/>
    </row>
    <row r="603" s="214" customFormat="1" ht="20.1" customHeight="1" spans="1:5">
      <c r="A603" s="110" t="s">
        <v>488</v>
      </c>
      <c r="B603" s="110"/>
      <c r="C603" s="110"/>
      <c r="D603" s="149" t="e">
        <f t="shared" si="9"/>
        <v>#DIV/0!</v>
      </c>
      <c r="E603" s="110"/>
    </row>
    <row r="604" s="214" customFormat="1" ht="20.1" customHeight="1" spans="1:5">
      <c r="A604" s="110" t="s">
        <v>489</v>
      </c>
      <c r="B604" s="110"/>
      <c r="C604" s="110"/>
      <c r="D604" s="149" t="e">
        <f t="shared" si="9"/>
        <v>#DIV/0!</v>
      </c>
      <c r="E604" s="110"/>
    </row>
    <row r="605" s="214" customFormat="1" ht="20.1" customHeight="1" spans="1:5">
      <c r="A605" s="110" t="s">
        <v>490</v>
      </c>
      <c r="B605" s="110"/>
      <c r="C605" s="110"/>
      <c r="D605" s="149" t="e">
        <f t="shared" si="9"/>
        <v>#DIV/0!</v>
      </c>
      <c r="E605" s="110"/>
    </row>
    <row r="606" s="214" customFormat="1" ht="20.1" customHeight="1" spans="1:5">
      <c r="A606" s="110" t="s">
        <v>491</v>
      </c>
      <c r="B606" s="110"/>
      <c r="C606" s="110"/>
      <c r="D606" s="149" t="e">
        <f t="shared" si="9"/>
        <v>#DIV/0!</v>
      </c>
      <c r="E606" s="110"/>
    </row>
    <row r="607" s="214" customFormat="1" ht="20.1" customHeight="1" spans="1:5">
      <c r="A607" s="110" t="s">
        <v>492</v>
      </c>
      <c r="B607" s="110"/>
      <c r="C607" s="110"/>
      <c r="D607" s="149" t="e">
        <f t="shared" si="9"/>
        <v>#DIV/0!</v>
      </c>
      <c r="E607" s="110"/>
    </row>
    <row r="608" s="214" customFormat="1" ht="20.1" customHeight="1" spans="1:5">
      <c r="A608" s="110" t="s">
        <v>493</v>
      </c>
      <c r="B608" s="110">
        <v>163</v>
      </c>
      <c r="C608" s="110"/>
      <c r="D608" s="149" t="str">
        <f t="shared" si="9"/>
        <v>0.00%</v>
      </c>
      <c r="E608" s="110"/>
    </row>
    <row r="609" s="214" customFormat="1" ht="20.1" customHeight="1" spans="1:5">
      <c r="A609" s="110" t="s">
        <v>494</v>
      </c>
      <c r="B609" s="131">
        <f>SUM(B610:B614)</f>
        <v>106</v>
      </c>
      <c r="C609" s="131">
        <f>SUM(C610:C614)</f>
        <v>0</v>
      </c>
      <c r="D609" s="149" t="str">
        <f t="shared" si="9"/>
        <v>0.00%</v>
      </c>
      <c r="E609" s="110"/>
    </row>
    <row r="610" s="214" customFormat="1" ht="20.1" customHeight="1" spans="1:5">
      <c r="A610" s="110" t="s">
        <v>495</v>
      </c>
      <c r="B610" s="110">
        <v>95</v>
      </c>
      <c r="C610" s="110"/>
      <c r="D610" s="149" t="str">
        <f t="shared" si="9"/>
        <v>0.00%</v>
      </c>
      <c r="E610" s="110"/>
    </row>
    <row r="611" s="214" customFormat="1" ht="20.1" customHeight="1" spans="1:5">
      <c r="A611" s="110" t="s">
        <v>496</v>
      </c>
      <c r="B611" s="110"/>
      <c r="C611" s="110"/>
      <c r="D611" s="149" t="e">
        <f t="shared" si="9"/>
        <v>#DIV/0!</v>
      </c>
      <c r="E611" s="110"/>
    </row>
    <row r="612" s="214" customFormat="1" ht="20.1" customHeight="1" spans="1:5">
      <c r="A612" s="110" t="s">
        <v>497</v>
      </c>
      <c r="B612" s="110"/>
      <c r="C612" s="110"/>
      <c r="D612" s="149" t="e">
        <f t="shared" si="9"/>
        <v>#DIV/0!</v>
      </c>
      <c r="E612" s="110"/>
    </row>
    <row r="613" s="214" customFormat="1" ht="20.1" customHeight="1" spans="1:5">
      <c r="A613" s="110" t="s">
        <v>498</v>
      </c>
      <c r="B613" s="110">
        <v>11</v>
      </c>
      <c r="C613" s="110"/>
      <c r="D613" s="149" t="str">
        <f t="shared" si="9"/>
        <v>0.00%</v>
      </c>
      <c r="E613" s="110"/>
    </row>
    <row r="614" s="214" customFormat="1" ht="20.1" customHeight="1" spans="1:5">
      <c r="A614" s="110" t="s">
        <v>499</v>
      </c>
      <c r="B614" s="110"/>
      <c r="C614" s="110"/>
      <c r="D614" s="149" t="e">
        <f t="shared" si="9"/>
        <v>#DIV/0!</v>
      </c>
      <c r="E614" s="110"/>
    </row>
    <row r="615" s="214" customFormat="1" ht="20.1" customHeight="1" spans="1:5">
      <c r="A615" s="110" t="s">
        <v>500</v>
      </c>
      <c r="B615" s="131">
        <f>SUM(B616:B621)</f>
        <v>140</v>
      </c>
      <c r="C615" s="131">
        <f>SUM(C616:C621)</f>
        <v>41</v>
      </c>
      <c r="D615" s="149" t="str">
        <f t="shared" si="9"/>
        <v>29.29%</v>
      </c>
      <c r="E615" s="110"/>
    </row>
    <row r="616" s="214" customFormat="1" ht="20.1" customHeight="1" spans="1:5">
      <c r="A616" s="110" t="s">
        <v>501</v>
      </c>
      <c r="B616" s="110">
        <v>140</v>
      </c>
      <c r="C616" s="110">
        <v>41</v>
      </c>
      <c r="D616" s="149" t="str">
        <f t="shared" si="9"/>
        <v>29.29%</v>
      </c>
      <c r="E616" s="110"/>
    </row>
    <row r="617" s="214" customFormat="1" ht="20.1" customHeight="1" spans="1:5">
      <c r="A617" s="110" t="s">
        <v>502</v>
      </c>
      <c r="B617" s="110"/>
      <c r="C617" s="110"/>
      <c r="D617" s="149" t="e">
        <f t="shared" si="9"/>
        <v>#DIV/0!</v>
      </c>
      <c r="E617" s="110"/>
    </row>
    <row r="618" s="214" customFormat="1" ht="20.1" customHeight="1" spans="1:5">
      <c r="A618" s="110" t="s">
        <v>503</v>
      </c>
      <c r="B618" s="110"/>
      <c r="C618" s="110"/>
      <c r="D618" s="149" t="e">
        <f t="shared" si="9"/>
        <v>#DIV/0!</v>
      </c>
      <c r="E618" s="110"/>
    </row>
    <row r="619" s="214" customFormat="1" ht="20.1" customHeight="1" spans="1:5">
      <c r="A619" s="110" t="s">
        <v>504</v>
      </c>
      <c r="B619" s="110"/>
      <c r="C619" s="110"/>
      <c r="D619" s="149" t="e">
        <f t="shared" si="9"/>
        <v>#DIV/0!</v>
      </c>
      <c r="E619" s="110"/>
    </row>
    <row r="620" s="214" customFormat="1" ht="20.1" customHeight="1" spans="1:5">
      <c r="A620" s="110" t="s">
        <v>505</v>
      </c>
      <c r="B620" s="110"/>
      <c r="C620" s="110"/>
      <c r="D620" s="149" t="e">
        <f t="shared" si="9"/>
        <v>#DIV/0!</v>
      </c>
      <c r="E620" s="110"/>
    </row>
    <row r="621" s="214" customFormat="1" ht="20.1" customHeight="1" spans="1:5">
      <c r="A621" s="110" t="s">
        <v>506</v>
      </c>
      <c r="B621" s="110"/>
      <c r="C621" s="110"/>
      <c r="D621" s="149" t="e">
        <f t="shared" si="9"/>
        <v>#DIV/0!</v>
      </c>
      <c r="E621" s="110"/>
    </row>
    <row r="622" s="214" customFormat="1" ht="20.1" customHeight="1" spans="1:5">
      <c r="A622" s="110" t="s">
        <v>507</v>
      </c>
      <c r="B622" s="131">
        <f>SUM(B623:B630)</f>
        <v>652</v>
      </c>
      <c r="C622" s="131">
        <f>SUM(C623:C630)</f>
        <v>248</v>
      </c>
      <c r="D622" s="149" t="str">
        <f t="shared" si="9"/>
        <v>38.04%</v>
      </c>
      <c r="E622" s="110"/>
    </row>
    <row r="623" s="214" customFormat="1" ht="20.1" customHeight="1" spans="1:5">
      <c r="A623" s="110" t="s">
        <v>67</v>
      </c>
      <c r="B623" s="110">
        <v>107</v>
      </c>
      <c r="C623" s="110">
        <v>128</v>
      </c>
      <c r="D623" s="149" t="str">
        <f t="shared" si="9"/>
        <v>119.63%</v>
      </c>
      <c r="E623" s="110"/>
    </row>
    <row r="624" s="214" customFormat="1" ht="20.1" customHeight="1" spans="1:5">
      <c r="A624" s="110" t="s">
        <v>68</v>
      </c>
      <c r="B624" s="110"/>
      <c r="C624" s="110"/>
      <c r="D624" s="149" t="e">
        <f t="shared" si="9"/>
        <v>#DIV/0!</v>
      </c>
      <c r="E624" s="110"/>
    </row>
    <row r="625" s="214" customFormat="1" ht="20.1" customHeight="1" spans="1:5">
      <c r="A625" s="110" t="s">
        <v>69</v>
      </c>
      <c r="B625" s="110"/>
      <c r="C625" s="110"/>
      <c r="D625" s="149" t="e">
        <f t="shared" si="9"/>
        <v>#DIV/0!</v>
      </c>
      <c r="E625" s="110"/>
    </row>
    <row r="626" s="214" customFormat="1" ht="20.1" customHeight="1" spans="1:5">
      <c r="A626" s="110" t="s">
        <v>508</v>
      </c>
      <c r="B626" s="110">
        <v>25</v>
      </c>
      <c r="C626" s="110">
        <v>20</v>
      </c>
      <c r="D626" s="149" t="str">
        <f t="shared" si="9"/>
        <v>80.00%</v>
      </c>
      <c r="E626" s="110"/>
    </row>
    <row r="627" s="214" customFormat="1" ht="20.1" customHeight="1" spans="1:5">
      <c r="A627" s="110" t="s">
        <v>509</v>
      </c>
      <c r="B627" s="110">
        <v>75</v>
      </c>
      <c r="C627" s="110">
        <v>25</v>
      </c>
      <c r="D627" s="149" t="str">
        <f t="shared" si="9"/>
        <v>33.33%</v>
      </c>
      <c r="E627" s="110"/>
    </row>
    <row r="628" s="214" customFormat="1" ht="20.1" customHeight="1" spans="1:5">
      <c r="A628" s="110" t="s">
        <v>510</v>
      </c>
      <c r="B628" s="110"/>
      <c r="C628" s="110"/>
      <c r="D628" s="149" t="e">
        <f t="shared" si="9"/>
        <v>#DIV/0!</v>
      </c>
      <c r="E628" s="110"/>
    </row>
    <row r="629" s="245" customFormat="1" ht="20.1" customHeight="1" spans="1:5">
      <c r="A629" s="110" t="s">
        <v>511</v>
      </c>
      <c r="B629" s="254"/>
      <c r="C629" s="254"/>
      <c r="D629" s="149" t="e">
        <f t="shared" si="9"/>
        <v>#DIV/0!</v>
      </c>
      <c r="E629" s="254"/>
    </row>
    <row r="630" s="214" customFormat="1" ht="20.1" customHeight="1" spans="1:5">
      <c r="A630" s="110" t="s">
        <v>512</v>
      </c>
      <c r="B630" s="110">
        <v>445</v>
      </c>
      <c r="C630" s="110">
        <v>75</v>
      </c>
      <c r="D630" s="149" t="str">
        <f t="shared" si="9"/>
        <v>16.85%</v>
      </c>
      <c r="E630" s="110"/>
    </row>
    <row r="631" s="214" customFormat="1" ht="20.1" customHeight="1" spans="1:5">
      <c r="A631" s="110" t="s">
        <v>513</v>
      </c>
      <c r="B631" s="131">
        <f>SUM(B632:B635)</f>
        <v>749</v>
      </c>
      <c r="C631" s="131">
        <f>SUM(C632:C635)</f>
        <v>15</v>
      </c>
      <c r="D631" s="149" t="str">
        <f t="shared" si="9"/>
        <v>2.00%</v>
      </c>
      <c r="E631" s="110"/>
    </row>
    <row r="632" s="214" customFormat="1" ht="20.1" customHeight="1" spans="1:5">
      <c r="A632" s="110" t="s">
        <v>514</v>
      </c>
      <c r="B632" s="110">
        <v>694</v>
      </c>
      <c r="C632" s="110"/>
      <c r="D632" s="149" t="str">
        <f t="shared" si="9"/>
        <v>0.00%</v>
      </c>
      <c r="E632" s="110"/>
    </row>
    <row r="633" s="214" customFormat="1" ht="20.1" customHeight="1" spans="1:5">
      <c r="A633" s="110" t="s">
        <v>515</v>
      </c>
      <c r="B633" s="110"/>
      <c r="C633" s="110"/>
      <c r="D633" s="149" t="e">
        <f t="shared" si="9"/>
        <v>#DIV/0!</v>
      </c>
      <c r="E633" s="110"/>
    </row>
    <row r="634" s="214" customFormat="1" ht="20.1" customHeight="1" spans="1:5">
      <c r="A634" s="110" t="s">
        <v>516</v>
      </c>
      <c r="B634" s="110"/>
      <c r="C634" s="110"/>
      <c r="D634" s="149" t="e">
        <f t="shared" si="9"/>
        <v>#DIV/0!</v>
      </c>
      <c r="E634" s="110"/>
    </row>
    <row r="635" s="214" customFormat="1" ht="20.1" customHeight="1" spans="1:5">
      <c r="A635" s="110" t="s">
        <v>517</v>
      </c>
      <c r="B635" s="110">
        <v>55</v>
      </c>
      <c r="C635" s="110">
        <v>15</v>
      </c>
      <c r="D635" s="149" t="str">
        <f t="shared" si="9"/>
        <v>27.27%</v>
      </c>
      <c r="E635" s="110"/>
    </row>
    <row r="636" s="214" customFormat="1" ht="20.1" customHeight="1" spans="1:5">
      <c r="A636" s="110" t="s">
        <v>518</v>
      </c>
      <c r="B636" s="131">
        <f>SUM(B637:B640)</f>
        <v>0</v>
      </c>
      <c r="C636" s="131">
        <f>SUM(C637:C640)</f>
        <v>0</v>
      </c>
      <c r="D636" s="149" t="e">
        <f t="shared" si="9"/>
        <v>#DIV/0!</v>
      </c>
      <c r="E636" s="110"/>
    </row>
    <row r="637" s="214" customFormat="1" ht="20.1" customHeight="1" spans="1:5">
      <c r="A637" s="110" t="s">
        <v>67</v>
      </c>
      <c r="B637" s="110"/>
      <c r="C637" s="110"/>
      <c r="D637" s="149" t="e">
        <f t="shared" si="9"/>
        <v>#DIV/0!</v>
      </c>
      <c r="E637" s="110"/>
    </row>
    <row r="638" s="214" customFormat="1" ht="20.1" customHeight="1" spans="1:5">
      <c r="A638" s="110" t="s">
        <v>68</v>
      </c>
      <c r="B638" s="110"/>
      <c r="C638" s="110"/>
      <c r="D638" s="149" t="e">
        <f t="shared" si="9"/>
        <v>#DIV/0!</v>
      </c>
      <c r="E638" s="110"/>
    </row>
    <row r="639" s="214" customFormat="1" ht="20.1" customHeight="1" spans="1:5">
      <c r="A639" s="110" t="s">
        <v>69</v>
      </c>
      <c r="B639" s="110"/>
      <c r="C639" s="110"/>
      <c r="D639" s="149" t="e">
        <f t="shared" si="9"/>
        <v>#DIV/0!</v>
      </c>
      <c r="E639" s="110"/>
    </row>
    <row r="640" s="214" customFormat="1" ht="20.1" customHeight="1" spans="1:5">
      <c r="A640" s="110" t="s">
        <v>519</v>
      </c>
      <c r="B640" s="110"/>
      <c r="C640" s="110"/>
      <c r="D640" s="149" t="e">
        <f t="shared" si="9"/>
        <v>#DIV/0!</v>
      </c>
      <c r="E640" s="110"/>
    </row>
    <row r="641" s="214" customFormat="1" ht="20.1" customHeight="1" spans="1:5">
      <c r="A641" s="110" t="s">
        <v>520</v>
      </c>
      <c r="B641" s="131">
        <f>SUM(B642:B643)</f>
        <v>10329</v>
      </c>
      <c r="C641" s="131">
        <f>SUM(C642:C643)</f>
        <v>6953</v>
      </c>
      <c r="D641" s="149" t="str">
        <f t="shared" si="9"/>
        <v>67.32%</v>
      </c>
      <c r="E641" s="110"/>
    </row>
    <row r="642" s="214" customFormat="1" ht="20.1" customHeight="1" spans="1:5">
      <c r="A642" s="110" t="s">
        <v>521</v>
      </c>
      <c r="B642" s="110">
        <v>2811</v>
      </c>
      <c r="C642" s="110">
        <v>50</v>
      </c>
      <c r="D642" s="149" t="str">
        <f t="shared" si="9"/>
        <v>1.78%</v>
      </c>
      <c r="E642" s="110"/>
    </row>
    <row r="643" s="214" customFormat="1" ht="20.1" customHeight="1" spans="1:5">
      <c r="A643" s="110" t="s">
        <v>522</v>
      </c>
      <c r="B643" s="110">
        <v>7518</v>
      </c>
      <c r="C643" s="110">
        <v>6903</v>
      </c>
      <c r="D643" s="149" t="str">
        <f t="shared" si="9"/>
        <v>91.82%</v>
      </c>
      <c r="E643" s="110"/>
    </row>
    <row r="644" s="214" customFormat="1" ht="20.1" customHeight="1" spans="1:5">
      <c r="A644" s="110" t="s">
        <v>523</v>
      </c>
      <c r="B644" s="131">
        <f>SUM(B645:B646)</f>
        <v>149</v>
      </c>
      <c r="C644" s="131">
        <f>SUM(C645:C646)</f>
        <v>75</v>
      </c>
      <c r="D644" s="149" t="str">
        <f t="shared" si="9"/>
        <v>50.34%</v>
      </c>
      <c r="E644" s="110"/>
    </row>
    <row r="645" s="214" customFormat="1" ht="20.1" customHeight="1" spans="1:5">
      <c r="A645" s="110" t="s">
        <v>524</v>
      </c>
      <c r="B645" s="110">
        <v>129</v>
      </c>
      <c r="C645" s="110">
        <v>75</v>
      </c>
      <c r="D645" s="149" t="str">
        <f t="shared" si="9"/>
        <v>58.14%</v>
      </c>
      <c r="E645" s="110"/>
    </row>
    <row r="646" s="214" customFormat="1" ht="20.1" customHeight="1" spans="1:5">
      <c r="A646" s="110" t="s">
        <v>525</v>
      </c>
      <c r="B646" s="110">
        <v>20</v>
      </c>
      <c r="C646" s="110"/>
      <c r="D646" s="149" t="str">
        <f t="shared" ref="D646:D709" si="10">TEXT(C646/B646,"0.00%")</f>
        <v>0.00%</v>
      </c>
      <c r="E646" s="110"/>
    </row>
    <row r="647" s="245" customFormat="1" ht="20.1" customHeight="1" spans="1:5">
      <c r="A647" s="110" t="s">
        <v>526</v>
      </c>
      <c r="B647" s="253">
        <f>SUM(B648:B649)</f>
        <v>484</v>
      </c>
      <c r="C647" s="253">
        <f>SUM(C648:C649)</f>
        <v>0</v>
      </c>
      <c r="D647" s="149" t="str">
        <f t="shared" si="10"/>
        <v>0.00%</v>
      </c>
      <c r="E647" s="254"/>
    </row>
    <row r="648" s="245" customFormat="1" ht="20.1" customHeight="1" spans="1:5">
      <c r="A648" s="110" t="s">
        <v>527</v>
      </c>
      <c r="B648" s="254"/>
      <c r="C648" s="254"/>
      <c r="D648" s="149" t="e">
        <f t="shared" si="10"/>
        <v>#DIV/0!</v>
      </c>
      <c r="E648" s="254"/>
    </row>
    <row r="649" s="245" customFormat="1" ht="20.1" customHeight="1" spans="1:5">
      <c r="A649" s="110" t="s">
        <v>528</v>
      </c>
      <c r="B649" s="254">
        <v>484</v>
      </c>
      <c r="C649" s="254"/>
      <c r="D649" s="149" t="str">
        <f t="shared" si="10"/>
        <v>0.00%</v>
      </c>
      <c r="E649" s="254"/>
    </row>
    <row r="650" s="214" customFormat="1" ht="20.1" customHeight="1" spans="1:5">
      <c r="A650" s="110" t="s">
        <v>529</v>
      </c>
      <c r="B650" s="131">
        <f>SUM(B651:B652)</f>
        <v>0</v>
      </c>
      <c r="C650" s="131">
        <f>SUM(C651:C652)</f>
        <v>0</v>
      </c>
      <c r="D650" s="149" t="e">
        <f t="shared" si="10"/>
        <v>#DIV/0!</v>
      </c>
      <c r="E650" s="110"/>
    </row>
    <row r="651" s="214" customFormat="1" ht="20.1" customHeight="1" spans="1:5">
      <c r="A651" s="110" t="s">
        <v>530</v>
      </c>
      <c r="B651" s="110"/>
      <c r="C651" s="110"/>
      <c r="D651" s="149" t="e">
        <f t="shared" si="10"/>
        <v>#DIV/0!</v>
      </c>
      <c r="E651" s="110"/>
    </row>
    <row r="652" s="214" customFormat="1" ht="20.1" customHeight="1" spans="1:5">
      <c r="A652" s="110" t="s">
        <v>531</v>
      </c>
      <c r="B652" s="110"/>
      <c r="C652" s="110"/>
      <c r="D652" s="149" t="e">
        <f t="shared" si="10"/>
        <v>#DIV/0!</v>
      </c>
      <c r="E652" s="110"/>
    </row>
    <row r="653" s="214" customFormat="1" ht="20.1" customHeight="1" spans="1:5">
      <c r="A653" s="110" t="s">
        <v>532</v>
      </c>
      <c r="B653" s="131">
        <f>SUM(B654:B655)</f>
        <v>1161</v>
      </c>
      <c r="C653" s="131">
        <f>SUM(C654:C655)</f>
        <v>0</v>
      </c>
      <c r="D653" s="149" t="str">
        <f t="shared" si="10"/>
        <v>0.00%</v>
      </c>
      <c r="E653" s="110"/>
    </row>
    <row r="654" s="214" customFormat="1" ht="20.1" customHeight="1" spans="1:5">
      <c r="A654" s="110" t="s">
        <v>533</v>
      </c>
      <c r="B654" s="110"/>
      <c r="C654" s="110"/>
      <c r="D654" s="149" t="e">
        <f t="shared" si="10"/>
        <v>#DIV/0!</v>
      </c>
      <c r="E654" s="110"/>
    </row>
    <row r="655" s="214" customFormat="1" ht="20.1" customHeight="1" spans="1:5">
      <c r="A655" s="110" t="s">
        <v>534</v>
      </c>
      <c r="B655" s="110">
        <v>1161</v>
      </c>
      <c r="C655" s="110"/>
      <c r="D655" s="149" t="str">
        <f t="shared" si="10"/>
        <v>0.00%</v>
      </c>
      <c r="E655" s="110"/>
    </row>
    <row r="656" s="245" customFormat="1" ht="20.1" customHeight="1" spans="1:5">
      <c r="A656" s="110" t="s">
        <v>535</v>
      </c>
      <c r="B656" s="253">
        <f>SUM(B657:B659)</f>
        <v>2763</v>
      </c>
      <c r="C656" s="253">
        <f>SUM(C657:C659)</f>
        <v>2636</v>
      </c>
      <c r="D656" s="149" t="str">
        <f t="shared" si="10"/>
        <v>95.40%</v>
      </c>
      <c r="E656" s="254"/>
    </row>
    <row r="657" s="245" customFormat="1" ht="20.1" customHeight="1" spans="1:5">
      <c r="A657" s="110" t="s">
        <v>536</v>
      </c>
      <c r="B657" s="254">
        <v>280</v>
      </c>
      <c r="C657" s="254">
        <v>320</v>
      </c>
      <c r="D657" s="149" t="str">
        <f t="shared" si="10"/>
        <v>114.29%</v>
      </c>
      <c r="E657" s="254"/>
    </row>
    <row r="658" s="245" customFormat="1" ht="20.1" customHeight="1" spans="1:5">
      <c r="A658" s="110" t="s">
        <v>537</v>
      </c>
      <c r="B658" s="254">
        <v>2455</v>
      </c>
      <c r="C658" s="254">
        <v>2316</v>
      </c>
      <c r="D658" s="149" t="str">
        <f t="shared" si="10"/>
        <v>94.34%</v>
      </c>
      <c r="E658" s="254"/>
    </row>
    <row r="659" s="245" customFormat="1" ht="20.1" customHeight="1" spans="1:5">
      <c r="A659" s="110" t="s">
        <v>538</v>
      </c>
      <c r="B659" s="254">
        <v>28</v>
      </c>
      <c r="C659" s="254"/>
      <c r="D659" s="149" t="str">
        <f t="shared" si="10"/>
        <v>0.00%</v>
      </c>
      <c r="E659" s="254"/>
    </row>
    <row r="660" s="245" customFormat="1" ht="20.1" customHeight="1" spans="1:5">
      <c r="A660" s="110" t="s">
        <v>539</v>
      </c>
      <c r="B660" s="253">
        <f>SUM(B661:B664)</f>
        <v>315</v>
      </c>
      <c r="C660" s="253">
        <f>SUM(C661:C664)</f>
        <v>327</v>
      </c>
      <c r="D660" s="149" t="str">
        <f t="shared" si="10"/>
        <v>103.81%</v>
      </c>
      <c r="E660" s="254"/>
    </row>
    <row r="661" s="245" customFormat="1" ht="20.1" customHeight="1" spans="1:5">
      <c r="A661" s="110" t="s">
        <v>540</v>
      </c>
      <c r="B661" s="254">
        <v>198</v>
      </c>
      <c r="C661" s="254">
        <v>210</v>
      </c>
      <c r="D661" s="149" t="str">
        <f t="shared" si="10"/>
        <v>106.06%</v>
      </c>
      <c r="E661" s="254"/>
    </row>
    <row r="662" s="245" customFormat="1" ht="20.1" customHeight="1" spans="1:5">
      <c r="A662" s="110" t="s">
        <v>541</v>
      </c>
      <c r="B662" s="254">
        <v>72</v>
      </c>
      <c r="C662" s="254">
        <v>72</v>
      </c>
      <c r="D662" s="149" t="str">
        <f t="shared" si="10"/>
        <v>100.00%</v>
      </c>
      <c r="E662" s="254"/>
    </row>
    <row r="663" s="245" customFormat="1" ht="20.1" customHeight="1" spans="1:5">
      <c r="A663" s="110" t="s">
        <v>542</v>
      </c>
      <c r="B663" s="254">
        <v>45</v>
      </c>
      <c r="C663" s="254">
        <v>45</v>
      </c>
      <c r="D663" s="149" t="str">
        <f t="shared" si="10"/>
        <v>100.00%</v>
      </c>
      <c r="E663" s="254"/>
    </row>
    <row r="664" s="245" customFormat="1" ht="20.1" customHeight="1" spans="1:5">
      <c r="A664" s="110" t="s">
        <v>543</v>
      </c>
      <c r="B664" s="254"/>
      <c r="C664" s="254"/>
      <c r="D664" s="149" t="e">
        <f t="shared" si="10"/>
        <v>#DIV/0!</v>
      </c>
      <c r="E664" s="254"/>
    </row>
    <row r="665" s="214" customFormat="1" ht="20.1" customHeight="1" spans="1:5">
      <c r="A665" s="110" t="s">
        <v>544</v>
      </c>
      <c r="B665" s="131"/>
      <c r="C665" s="131"/>
      <c r="D665" s="149" t="e">
        <f t="shared" si="10"/>
        <v>#DIV/0!</v>
      </c>
      <c r="E665" s="110"/>
    </row>
    <row r="666" s="214" customFormat="1" ht="20.1" customHeight="1" spans="1:5">
      <c r="A666" s="49" t="s">
        <v>545</v>
      </c>
      <c r="B666" s="49">
        <f>SUM(B667,B672,B685,B689,B701,B704,B708,B718,B723,B729,B733,B736)</f>
        <v>14048</v>
      </c>
      <c r="C666" s="49">
        <f>SUM(C667,C672,C685,C689,C701,C704,C708,C718,C723,C729,C733,C736)</f>
        <v>8207</v>
      </c>
      <c r="D666" s="149" t="str">
        <f t="shared" si="10"/>
        <v>58.42%</v>
      </c>
      <c r="E666" s="110"/>
    </row>
    <row r="667" s="214" customFormat="1" ht="20.1" customHeight="1" spans="1:5">
      <c r="A667" s="110" t="s">
        <v>546</v>
      </c>
      <c r="B667" s="131">
        <f>SUM(B668:B671)</f>
        <v>286</v>
      </c>
      <c r="C667" s="131">
        <f>SUM(C668:C671)</f>
        <v>333</v>
      </c>
      <c r="D667" s="149" t="str">
        <f t="shared" si="10"/>
        <v>116.43%</v>
      </c>
      <c r="E667" s="110"/>
    </row>
    <row r="668" s="214" customFormat="1" ht="20.1" customHeight="1" spans="1:5">
      <c r="A668" s="110" t="s">
        <v>67</v>
      </c>
      <c r="B668" s="110">
        <v>286</v>
      </c>
      <c r="C668" s="110">
        <v>333</v>
      </c>
      <c r="D668" s="149" t="str">
        <f t="shared" si="10"/>
        <v>116.43%</v>
      </c>
      <c r="E668" s="110"/>
    </row>
    <row r="669" s="214" customFormat="1" ht="20.1" customHeight="1" spans="1:5">
      <c r="A669" s="110" t="s">
        <v>68</v>
      </c>
      <c r="B669" s="110"/>
      <c r="C669" s="110"/>
      <c r="D669" s="149" t="e">
        <f t="shared" si="10"/>
        <v>#DIV/0!</v>
      </c>
      <c r="E669" s="110"/>
    </row>
    <row r="670" s="214" customFormat="1" ht="20.1" customHeight="1" spans="1:5">
      <c r="A670" s="110" t="s">
        <v>69</v>
      </c>
      <c r="B670" s="110"/>
      <c r="C670" s="110"/>
      <c r="D670" s="149" t="e">
        <f t="shared" si="10"/>
        <v>#DIV/0!</v>
      </c>
      <c r="E670" s="110"/>
    </row>
    <row r="671" s="214" customFormat="1" ht="20.1" customHeight="1" spans="1:5">
      <c r="A671" s="110" t="s">
        <v>547</v>
      </c>
      <c r="B671" s="110"/>
      <c r="C671" s="110"/>
      <c r="D671" s="149" t="e">
        <f t="shared" si="10"/>
        <v>#DIV/0!</v>
      </c>
      <c r="E671" s="110"/>
    </row>
    <row r="672" s="214" customFormat="1" ht="20.1" customHeight="1" spans="1:5">
      <c r="A672" s="110" t="s">
        <v>548</v>
      </c>
      <c r="B672" s="131">
        <f>SUM(B673:B684)</f>
        <v>2156</v>
      </c>
      <c r="C672" s="131">
        <f>SUM(C673:C684)</f>
        <v>2032</v>
      </c>
      <c r="D672" s="149" t="str">
        <f t="shared" si="10"/>
        <v>94.25%</v>
      </c>
      <c r="E672" s="110"/>
    </row>
    <row r="673" s="214" customFormat="1" ht="20.1" customHeight="1" spans="1:5">
      <c r="A673" s="110" t="s">
        <v>549</v>
      </c>
      <c r="B673" s="110">
        <v>1364</v>
      </c>
      <c r="C673" s="110">
        <v>1378</v>
      </c>
      <c r="D673" s="149" t="str">
        <f t="shared" si="10"/>
        <v>101.03%</v>
      </c>
      <c r="E673" s="110"/>
    </row>
    <row r="674" s="214" customFormat="1" ht="20.1" customHeight="1" spans="1:5">
      <c r="A674" s="110" t="s">
        <v>550</v>
      </c>
      <c r="B674" s="110">
        <v>601</v>
      </c>
      <c r="C674" s="110">
        <v>654</v>
      </c>
      <c r="D674" s="149" t="str">
        <f t="shared" si="10"/>
        <v>108.82%</v>
      </c>
      <c r="E674" s="110"/>
    </row>
    <row r="675" s="214" customFormat="1" ht="20.1" customHeight="1" spans="1:5">
      <c r="A675" s="110" t="s">
        <v>551</v>
      </c>
      <c r="B675" s="110"/>
      <c r="C675" s="110"/>
      <c r="D675" s="149" t="e">
        <f t="shared" si="10"/>
        <v>#DIV/0!</v>
      </c>
      <c r="E675" s="110"/>
    </row>
    <row r="676" s="214" customFormat="1" ht="20.1" customHeight="1" spans="1:5">
      <c r="A676" s="110" t="s">
        <v>552</v>
      </c>
      <c r="B676" s="110"/>
      <c r="C676" s="110"/>
      <c r="D676" s="149" t="e">
        <f t="shared" si="10"/>
        <v>#DIV/0!</v>
      </c>
      <c r="E676" s="110"/>
    </row>
    <row r="677" s="214" customFormat="1" ht="20.1" customHeight="1" spans="1:5">
      <c r="A677" s="110" t="s">
        <v>553</v>
      </c>
      <c r="B677" s="110"/>
      <c r="C677" s="110"/>
      <c r="D677" s="149" t="e">
        <f t="shared" si="10"/>
        <v>#DIV/0!</v>
      </c>
      <c r="E677" s="110"/>
    </row>
    <row r="678" s="214" customFormat="1" ht="20.1" customHeight="1" spans="1:5">
      <c r="A678" s="110" t="s">
        <v>554</v>
      </c>
      <c r="B678" s="110"/>
      <c r="C678" s="110"/>
      <c r="D678" s="149" t="e">
        <f t="shared" si="10"/>
        <v>#DIV/0!</v>
      </c>
      <c r="E678" s="110"/>
    </row>
    <row r="679" s="214" customFormat="1" ht="20.1" customHeight="1" spans="1:5">
      <c r="A679" s="110" t="s">
        <v>555</v>
      </c>
      <c r="B679" s="110"/>
      <c r="C679" s="110"/>
      <c r="D679" s="149" t="e">
        <f t="shared" si="10"/>
        <v>#DIV/0!</v>
      </c>
      <c r="E679" s="110"/>
    </row>
    <row r="680" s="214" customFormat="1" ht="20.1" customHeight="1" spans="1:5">
      <c r="A680" s="110" t="s">
        <v>556</v>
      </c>
      <c r="B680" s="110"/>
      <c r="C680" s="110"/>
      <c r="D680" s="149" t="e">
        <f t="shared" si="10"/>
        <v>#DIV/0!</v>
      </c>
      <c r="E680" s="110"/>
    </row>
    <row r="681" s="214" customFormat="1" ht="20.1" customHeight="1" spans="1:5">
      <c r="A681" s="110" t="s">
        <v>557</v>
      </c>
      <c r="B681" s="110"/>
      <c r="C681" s="110"/>
      <c r="D681" s="149" t="e">
        <f t="shared" si="10"/>
        <v>#DIV/0!</v>
      </c>
      <c r="E681" s="110"/>
    </row>
    <row r="682" s="214" customFormat="1" ht="20.1" customHeight="1" spans="1:5">
      <c r="A682" s="110" t="s">
        <v>558</v>
      </c>
      <c r="B682" s="110"/>
      <c r="C682" s="110"/>
      <c r="D682" s="149" t="e">
        <f t="shared" si="10"/>
        <v>#DIV/0!</v>
      </c>
      <c r="E682" s="110"/>
    </row>
    <row r="683" s="214" customFormat="1" ht="20.1" customHeight="1" spans="1:5">
      <c r="A683" s="110" t="s">
        <v>559</v>
      </c>
      <c r="B683" s="110"/>
      <c r="C683" s="110"/>
      <c r="D683" s="149" t="e">
        <f t="shared" si="10"/>
        <v>#DIV/0!</v>
      </c>
      <c r="E683" s="110"/>
    </row>
    <row r="684" s="214" customFormat="1" ht="20.1" customHeight="1" spans="1:5">
      <c r="A684" s="110" t="s">
        <v>560</v>
      </c>
      <c r="B684" s="110">
        <v>191</v>
      </c>
      <c r="C684" s="110"/>
      <c r="D684" s="149" t="str">
        <f t="shared" si="10"/>
        <v>0.00%</v>
      </c>
      <c r="E684" s="110"/>
    </row>
    <row r="685" s="214" customFormat="1" ht="20.1" customHeight="1" spans="1:5">
      <c r="A685" s="110" t="s">
        <v>561</v>
      </c>
      <c r="B685" s="131">
        <f>SUM(B686:B688)</f>
        <v>1484</v>
      </c>
      <c r="C685" s="131">
        <f>SUM(C686:C688)</f>
        <v>1509</v>
      </c>
      <c r="D685" s="149" t="str">
        <f t="shared" si="10"/>
        <v>101.68%</v>
      </c>
      <c r="E685" s="110"/>
    </row>
    <row r="686" s="214" customFormat="1" ht="20.1" customHeight="1" spans="1:5">
      <c r="A686" s="110" t="s">
        <v>562</v>
      </c>
      <c r="B686" s="110">
        <v>159</v>
      </c>
      <c r="C686" s="110">
        <v>173</v>
      </c>
      <c r="D686" s="149" t="str">
        <f t="shared" si="10"/>
        <v>108.81%</v>
      </c>
      <c r="E686" s="110"/>
    </row>
    <row r="687" s="214" customFormat="1" ht="20.1" customHeight="1" spans="1:5">
      <c r="A687" s="110" t="s">
        <v>563</v>
      </c>
      <c r="B687" s="110">
        <v>836</v>
      </c>
      <c r="C687" s="110">
        <v>884</v>
      </c>
      <c r="D687" s="149" t="str">
        <f t="shared" si="10"/>
        <v>105.74%</v>
      </c>
      <c r="E687" s="110"/>
    </row>
    <row r="688" s="214" customFormat="1" ht="20.1" customHeight="1" spans="1:5">
      <c r="A688" s="110" t="s">
        <v>564</v>
      </c>
      <c r="B688" s="110">
        <v>489</v>
      </c>
      <c r="C688" s="110">
        <v>452</v>
      </c>
      <c r="D688" s="149" t="str">
        <f t="shared" si="10"/>
        <v>92.43%</v>
      </c>
      <c r="E688" s="110"/>
    </row>
    <row r="689" s="214" customFormat="1" ht="20.1" customHeight="1" spans="1:5">
      <c r="A689" s="110" t="s">
        <v>565</v>
      </c>
      <c r="B689" s="131">
        <f>SUM(B690:B700)</f>
        <v>1775</v>
      </c>
      <c r="C689" s="131">
        <f>SUM(C690:C700)</f>
        <v>1691</v>
      </c>
      <c r="D689" s="149" t="str">
        <f t="shared" si="10"/>
        <v>95.27%</v>
      </c>
      <c r="E689" s="110"/>
    </row>
    <row r="690" s="214" customFormat="1" ht="20.1" customHeight="1" spans="1:5">
      <c r="A690" s="110" t="s">
        <v>566</v>
      </c>
      <c r="B690" s="110">
        <v>380</v>
      </c>
      <c r="C690" s="110">
        <v>395</v>
      </c>
      <c r="D690" s="149" t="str">
        <f t="shared" si="10"/>
        <v>103.95%</v>
      </c>
      <c r="E690" s="110"/>
    </row>
    <row r="691" s="214" customFormat="1" ht="20.1" customHeight="1" spans="1:5">
      <c r="A691" s="110" t="s">
        <v>567</v>
      </c>
      <c r="B691" s="110">
        <v>306</v>
      </c>
      <c r="C691" s="110">
        <v>315</v>
      </c>
      <c r="D691" s="149" t="str">
        <f t="shared" si="10"/>
        <v>102.94%</v>
      </c>
      <c r="E691" s="110"/>
    </row>
    <row r="692" s="214" customFormat="1" ht="20.1" customHeight="1" spans="1:5">
      <c r="A692" s="110" t="s">
        <v>568</v>
      </c>
      <c r="B692" s="110">
        <v>319</v>
      </c>
      <c r="C692" s="110">
        <v>326</v>
      </c>
      <c r="D692" s="149" t="str">
        <f t="shared" si="10"/>
        <v>102.19%</v>
      </c>
      <c r="E692" s="110"/>
    </row>
    <row r="693" s="214" customFormat="1" ht="20.1" customHeight="1" spans="1:5">
      <c r="A693" s="110" t="s">
        <v>569</v>
      </c>
      <c r="B693" s="110"/>
      <c r="C693" s="110"/>
      <c r="D693" s="149" t="e">
        <f t="shared" si="10"/>
        <v>#DIV/0!</v>
      </c>
      <c r="E693" s="110"/>
    </row>
    <row r="694" s="214" customFormat="1" ht="20.1" customHeight="1" spans="1:5">
      <c r="A694" s="110" t="s">
        <v>570</v>
      </c>
      <c r="B694" s="110"/>
      <c r="C694" s="110"/>
      <c r="D694" s="149" t="e">
        <f t="shared" si="10"/>
        <v>#DIV/0!</v>
      </c>
      <c r="E694" s="110"/>
    </row>
    <row r="695" s="214" customFormat="1" ht="20.1" customHeight="1" spans="1:5">
      <c r="A695" s="110" t="s">
        <v>571</v>
      </c>
      <c r="B695" s="110"/>
      <c r="C695" s="110"/>
      <c r="D695" s="149" t="e">
        <f t="shared" si="10"/>
        <v>#DIV/0!</v>
      </c>
      <c r="E695" s="110"/>
    </row>
    <row r="696" s="214" customFormat="1" ht="20.1" customHeight="1" spans="1:5">
      <c r="A696" s="110" t="s">
        <v>572</v>
      </c>
      <c r="B696" s="110"/>
      <c r="C696" s="110"/>
      <c r="D696" s="149" t="e">
        <f t="shared" si="10"/>
        <v>#DIV/0!</v>
      </c>
      <c r="E696" s="110"/>
    </row>
    <row r="697" s="214" customFormat="1" ht="20.1" customHeight="1" spans="1:5">
      <c r="A697" s="110" t="s">
        <v>573</v>
      </c>
      <c r="B697" s="110">
        <v>619</v>
      </c>
      <c r="C697" s="110">
        <v>655</v>
      </c>
      <c r="D697" s="149" t="str">
        <f t="shared" si="10"/>
        <v>105.82%</v>
      </c>
      <c r="E697" s="110"/>
    </row>
    <row r="698" s="214" customFormat="1" ht="20.1" customHeight="1" spans="1:5">
      <c r="A698" s="110" t="s">
        <v>574</v>
      </c>
      <c r="B698" s="110">
        <v>151</v>
      </c>
      <c r="C698" s="110"/>
      <c r="D698" s="149" t="str">
        <f t="shared" si="10"/>
        <v>0.00%</v>
      </c>
      <c r="E698" s="110"/>
    </row>
    <row r="699" s="214" customFormat="1" ht="20.1" customHeight="1" spans="1:5">
      <c r="A699" s="110" t="s">
        <v>575</v>
      </c>
      <c r="B699" s="110"/>
      <c r="C699" s="110"/>
      <c r="D699" s="149" t="e">
        <f t="shared" si="10"/>
        <v>#DIV/0!</v>
      </c>
      <c r="E699" s="110"/>
    </row>
    <row r="700" s="214" customFormat="1" ht="20.1" customHeight="1" spans="1:5">
      <c r="A700" s="110" t="s">
        <v>576</v>
      </c>
      <c r="B700" s="110"/>
      <c r="C700" s="110"/>
      <c r="D700" s="149" t="e">
        <f t="shared" si="10"/>
        <v>#DIV/0!</v>
      </c>
      <c r="E700" s="110"/>
    </row>
    <row r="701" s="214" customFormat="1" ht="20.1" customHeight="1" spans="1:5">
      <c r="A701" s="110" t="s">
        <v>577</v>
      </c>
      <c r="B701" s="131">
        <f>SUM(B702:B703)</f>
        <v>52</v>
      </c>
      <c r="C701" s="131">
        <f>SUM(C702:C703)</f>
        <v>0</v>
      </c>
      <c r="D701" s="149" t="str">
        <f t="shared" si="10"/>
        <v>0.00%</v>
      </c>
      <c r="E701" s="110"/>
    </row>
    <row r="702" s="214" customFormat="1" ht="20.1" customHeight="1" spans="1:5">
      <c r="A702" s="110" t="s">
        <v>578</v>
      </c>
      <c r="B702" s="110">
        <v>52</v>
      </c>
      <c r="C702" s="110"/>
      <c r="D702" s="149" t="str">
        <f t="shared" si="10"/>
        <v>0.00%</v>
      </c>
      <c r="E702" s="110"/>
    </row>
    <row r="703" s="214" customFormat="1" ht="20.1" customHeight="1" spans="1:5">
      <c r="A703" s="110" t="s">
        <v>579</v>
      </c>
      <c r="B703" s="110"/>
      <c r="C703" s="110"/>
      <c r="D703" s="149" t="e">
        <f t="shared" si="10"/>
        <v>#DIV/0!</v>
      </c>
      <c r="E703" s="110"/>
    </row>
    <row r="704" s="214" customFormat="1" ht="20.1" customHeight="1" spans="1:5">
      <c r="A704" s="110" t="s">
        <v>580</v>
      </c>
      <c r="B704" s="131">
        <f>SUM(B705:B707)</f>
        <v>578</v>
      </c>
      <c r="C704" s="131">
        <f>SUM(C705:C707)</f>
        <v>483</v>
      </c>
      <c r="D704" s="149" t="str">
        <f t="shared" si="10"/>
        <v>83.56%</v>
      </c>
      <c r="E704" s="110"/>
    </row>
    <row r="705" s="214" customFormat="1" ht="20.1" customHeight="1" spans="1:5">
      <c r="A705" s="110" t="s">
        <v>581</v>
      </c>
      <c r="B705" s="110">
        <v>230</v>
      </c>
      <c r="C705" s="110">
        <v>483</v>
      </c>
      <c r="D705" s="149" t="str">
        <f t="shared" si="10"/>
        <v>210.00%</v>
      </c>
      <c r="E705" s="110"/>
    </row>
    <row r="706" s="214" customFormat="1" ht="20.1" customHeight="1" spans="1:5">
      <c r="A706" s="110" t="s">
        <v>582</v>
      </c>
      <c r="B706" s="110">
        <v>25</v>
      </c>
      <c r="C706" s="110"/>
      <c r="D706" s="149" t="str">
        <f t="shared" si="10"/>
        <v>0.00%</v>
      </c>
      <c r="E706" s="110"/>
    </row>
    <row r="707" s="214" customFormat="1" ht="20.1" customHeight="1" spans="1:5">
      <c r="A707" s="110" t="s">
        <v>583</v>
      </c>
      <c r="B707" s="110">
        <v>323</v>
      </c>
      <c r="C707" s="110"/>
      <c r="D707" s="149" t="str">
        <f t="shared" si="10"/>
        <v>0.00%</v>
      </c>
      <c r="E707" s="110"/>
    </row>
    <row r="708" s="214" customFormat="1" ht="20.1" customHeight="1" spans="1:5">
      <c r="A708" s="110" t="s">
        <v>584</v>
      </c>
      <c r="B708" s="131">
        <f>SUM(B709:B717)</f>
        <v>365</v>
      </c>
      <c r="C708" s="131">
        <f>SUM(C709:C717)</f>
        <v>345</v>
      </c>
      <c r="D708" s="149" t="str">
        <f t="shared" si="10"/>
        <v>94.52%</v>
      </c>
      <c r="E708" s="110"/>
    </row>
    <row r="709" s="214" customFormat="1" ht="20.1" customHeight="1" spans="1:5">
      <c r="A709" s="110" t="s">
        <v>67</v>
      </c>
      <c r="B709" s="110">
        <v>328</v>
      </c>
      <c r="C709" s="110">
        <v>345</v>
      </c>
      <c r="D709" s="149" t="str">
        <f t="shared" si="10"/>
        <v>105.18%</v>
      </c>
      <c r="E709" s="110"/>
    </row>
    <row r="710" s="214" customFormat="1" ht="20.1" customHeight="1" spans="1:5">
      <c r="A710" s="110" t="s">
        <v>68</v>
      </c>
      <c r="B710" s="110"/>
      <c r="C710" s="110"/>
      <c r="D710" s="149" t="e">
        <f t="shared" ref="D710:D773" si="11">TEXT(C710/B710,"0.00%")</f>
        <v>#DIV/0!</v>
      </c>
      <c r="E710" s="110"/>
    </row>
    <row r="711" s="214" customFormat="1" ht="20.1" customHeight="1" spans="1:5">
      <c r="A711" s="110" t="s">
        <v>69</v>
      </c>
      <c r="B711" s="110"/>
      <c r="C711" s="110"/>
      <c r="D711" s="149" t="e">
        <f t="shared" si="11"/>
        <v>#DIV/0!</v>
      </c>
      <c r="E711" s="110"/>
    </row>
    <row r="712" s="214" customFormat="1" ht="20.1" customHeight="1" spans="1:5">
      <c r="A712" s="110" t="s">
        <v>585</v>
      </c>
      <c r="B712" s="110"/>
      <c r="C712" s="110"/>
      <c r="D712" s="149" t="e">
        <f t="shared" si="11"/>
        <v>#DIV/0!</v>
      </c>
      <c r="E712" s="110"/>
    </row>
    <row r="713" s="214" customFormat="1" ht="20.1" customHeight="1" spans="1:5">
      <c r="A713" s="110" t="s">
        <v>586</v>
      </c>
      <c r="B713" s="110"/>
      <c r="C713" s="110"/>
      <c r="D713" s="149" t="e">
        <f t="shared" si="11"/>
        <v>#DIV/0!</v>
      </c>
      <c r="E713" s="110"/>
    </row>
    <row r="714" s="214" customFormat="1" ht="20.1" customHeight="1" spans="1:5">
      <c r="A714" s="110" t="s">
        <v>587</v>
      </c>
      <c r="B714" s="110"/>
      <c r="C714" s="110"/>
      <c r="D714" s="149" t="e">
        <f t="shared" si="11"/>
        <v>#DIV/0!</v>
      </c>
      <c r="E714" s="110"/>
    </row>
    <row r="715" s="214" customFormat="1" ht="20.1" customHeight="1" spans="1:5">
      <c r="A715" s="110" t="s">
        <v>588</v>
      </c>
      <c r="B715" s="110">
        <v>7</v>
      </c>
      <c r="C715" s="110"/>
      <c r="D715" s="149" t="str">
        <f t="shared" si="11"/>
        <v>0.00%</v>
      </c>
      <c r="E715" s="110"/>
    </row>
    <row r="716" s="214" customFormat="1" ht="20.1" customHeight="1" spans="1:5">
      <c r="A716" s="110" t="s">
        <v>76</v>
      </c>
      <c r="B716" s="110"/>
      <c r="C716" s="110"/>
      <c r="D716" s="149" t="e">
        <f t="shared" si="11"/>
        <v>#DIV/0!</v>
      </c>
      <c r="E716" s="110"/>
    </row>
    <row r="717" s="214" customFormat="1" ht="20.1" customHeight="1" spans="1:5">
      <c r="A717" s="110" t="s">
        <v>589</v>
      </c>
      <c r="B717" s="110">
        <v>30</v>
      </c>
      <c r="C717" s="110"/>
      <c r="D717" s="149" t="str">
        <f t="shared" si="11"/>
        <v>0.00%</v>
      </c>
      <c r="E717" s="110"/>
    </row>
    <row r="718" s="245" customFormat="1" ht="20.1" customHeight="1" spans="1:5">
      <c r="A718" s="110" t="s">
        <v>590</v>
      </c>
      <c r="B718" s="253">
        <f>SUM(B719:B722)</f>
        <v>916</v>
      </c>
      <c r="C718" s="253">
        <f>SUM(C719:C722)</f>
        <v>0</v>
      </c>
      <c r="D718" s="149" t="str">
        <f t="shared" si="11"/>
        <v>0.00%</v>
      </c>
      <c r="E718" s="254"/>
    </row>
    <row r="719" s="245" customFormat="1" ht="20.1" customHeight="1" spans="1:5">
      <c r="A719" s="110" t="s">
        <v>591</v>
      </c>
      <c r="B719" s="254">
        <v>466</v>
      </c>
      <c r="C719" s="254"/>
      <c r="D719" s="149" t="str">
        <f t="shared" si="11"/>
        <v>0.00%</v>
      </c>
      <c r="E719" s="254"/>
    </row>
    <row r="720" s="245" customFormat="1" ht="20.1" customHeight="1" spans="1:5">
      <c r="A720" s="110" t="s">
        <v>592</v>
      </c>
      <c r="B720" s="254">
        <v>450</v>
      </c>
      <c r="C720" s="254"/>
      <c r="D720" s="149" t="str">
        <f t="shared" si="11"/>
        <v>0.00%</v>
      </c>
      <c r="E720" s="254"/>
    </row>
    <row r="721" s="245" customFormat="1" ht="20.1" customHeight="1" spans="1:5">
      <c r="A721" s="110" t="s">
        <v>593</v>
      </c>
      <c r="B721" s="254"/>
      <c r="C721" s="254"/>
      <c r="D721" s="149" t="e">
        <f t="shared" si="11"/>
        <v>#DIV/0!</v>
      </c>
      <c r="E721" s="254"/>
    </row>
    <row r="722" s="245" customFormat="1" ht="20.1" customHeight="1" spans="1:5">
      <c r="A722" s="110" t="s">
        <v>594</v>
      </c>
      <c r="B722" s="254"/>
      <c r="C722" s="254"/>
      <c r="D722" s="149" t="e">
        <f t="shared" si="11"/>
        <v>#DIV/0!</v>
      </c>
      <c r="E722" s="254"/>
    </row>
    <row r="723" s="245" customFormat="1" ht="20.1" customHeight="1" spans="1:5">
      <c r="A723" s="110" t="s">
        <v>595</v>
      </c>
      <c r="B723" s="253">
        <f>SUM(B724:B728)</f>
        <v>5853</v>
      </c>
      <c r="C723" s="253">
        <f>SUM(C724:C728)</f>
        <v>1431</v>
      </c>
      <c r="D723" s="149" t="str">
        <f t="shared" si="11"/>
        <v>24.45%</v>
      </c>
      <c r="E723" s="254"/>
    </row>
    <row r="724" s="245" customFormat="1" ht="20.1" customHeight="1" spans="1:5">
      <c r="A724" s="110" t="s">
        <v>596</v>
      </c>
      <c r="B724" s="254">
        <v>361</v>
      </c>
      <c r="C724" s="254">
        <v>1240</v>
      </c>
      <c r="D724" s="149" t="str">
        <f t="shared" si="11"/>
        <v>343.49%</v>
      </c>
      <c r="E724" s="254"/>
    </row>
    <row r="725" s="245" customFormat="1" ht="20.1" customHeight="1" spans="1:5">
      <c r="A725" s="110" t="s">
        <v>597</v>
      </c>
      <c r="B725" s="254"/>
      <c r="C725" s="254"/>
      <c r="D725" s="149" t="e">
        <f t="shared" si="11"/>
        <v>#DIV/0!</v>
      </c>
      <c r="E725" s="254"/>
    </row>
    <row r="726" s="245" customFormat="1" ht="20.1" customHeight="1" spans="1:5">
      <c r="A726" s="110" t="s">
        <v>598</v>
      </c>
      <c r="B726" s="254">
        <v>5492</v>
      </c>
      <c r="C726" s="254">
        <v>191</v>
      </c>
      <c r="D726" s="149" t="str">
        <f t="shared" si="11"/>
        <v>3.48%</v>
      </c>
      <c r="E726" s="254"/>
    </row>
    <row r="727" s="245" customFormat="1" ht="20.1" customHeight="1" spans="1:5">
      <c r="A727" s="110" t="s">
        <v>599</v>
      </c>
      <c r="B727" s="254"/>
      <c r="C727" s="254"/>
      <c r="D727" s="149" t="e">
        <f t="shared" si="11"/>
        <v>#DIV/0!</v>
      </c>
      <c r="E727" s="254"/>
    </row>
    <row r="728" s="245" customFormat="1" ht="20.1" customHeight="1" spans="1:5">
      <c r="A728" s="110" t="s">
        <v>600</v>
      </c>
      <c r="B728" s="254"/>
      <c r="C728" s="254"/>
      <c r="D728" s="149" t="e">
        <f t="shared" si="11"/>
        <v>#DIV/0!</v>
      </c>
      <c r="E728" s="254"/>
    </row>
    <row r="729" s="245" customFormat="1" ht="20.1" customHeight="1" spans="1:5">
      <c r="A729" s="110" t="s">
        <v>601</v>
      </c>
      <c r="B729" s="253">
        <f>SUM(B730:B732)</f>
        <v>451</v>
      </c>
      <c r="C729" s="253">
        <f>SUM(C730:C732)</f>
        <v>383</v>
      </c>
      <c r="D729" s="149" t="str">
        <f t="shared" si="11"/>
        <v>84.92%</v>
      </c>
      <c r="E729" s="254"/>
    </row>
    <row r="730" s="245" customFormat="1" ht="20.1" customHeight="1" spans="1:5">
      <c r="A730" s="110" t="s">
        <v>602</v>
      </c>
      <c r="B730" s="254">
        <v>451</v>
      </c>
      <c r="C730" s="254">
        <v>383</v>
      </c>
      <c r="D730" s="149" t="str">
        <f t="shared" si="11"/>
        <v>84.92%</v>
      </c>
      <c r="E730" s="254"/>
    </row>
    <row r="731" s="245" customFormat="1" ht="20.1" customHeight="1" spans="1:5">
      <c r="A731" s="110" t="s">
        <v>603</v>
      </c>
      <c r="B731" s="254"/>
      <c r="C731" s="254"/>
      <c r="D731" s="149" t="e">
        <f t="shared" si="11"/>
        <v>#DIV/0!</v>
      </c>
      <c r="E731" s="254"/>
    </row>
    <row r="732" s="245" customFormat="1" ht="20.1" customHeight="1" spans="1:5">
      <c r="A732" s="110" t="s">
        <v>604</v>
      </c>
      <c r="B732" s="254"/>
      <c r="C732" s="254"/>
      <c r="D732" s="149" t="e">
        <f t="shared" si="11"/>
        <v>#DIV/0!</v>
      </c>
      <c r="E732" s="254"/>
    </row>
    <row r="733" s="245" customFormat="1" ht="20.1" customHeight="1" spans="1:5">
      <c r="A733" s="110" t="s">
        <v>605</v>
      </c>
      <c r="B733" s="253">
        <f>SUM(B734:B735)</f>
        <v>7</v>
      </c>
      <c r="C733" s="253">
        <f>SUM(C734:C735)</f>
        <v>0</v>
      </c>
      <c r="D733" s="149" t="str">
        <f t="shared" si="11"/>
        <v>0.00%</v>
      </c>
      <c r="E733" s="254"/>
    </row>
    <row r="734" s="245" customFormat="1" ht="20.1" customHeight="1" spans="1:5">
      <c r="A734" s="110" t="s">
        <v>606</v>
      </c>
      <c r="B734" s="254">
        <v>7</v>
      </c>
      <c r="C734" s="254"/>
      <c r="D734" s="149" t="str">
        <f t="shared" si="11"/>
        <v>0.00%</v>
      </c>
      <c r="E734" s="254"/>
    </row>
    <row r="735" s="245" customFormat="1" ht="20.1" customHeight="1" spans="1:5">
      <c r="A735" s="110" t="s">
        <v>607</v>
      </c>
      <c r="B735" s="254"/>
      <c r="C735" s="254"/>
      <c r="D735" s="149" t="e">
        <f t="shared" si="11"/>
        <v>#DIV/0!</v>
      </c>
      <c r="E735" s="254"/>
    </row>
    <row r="736" s="214" customFormat="1" ht="20.1" customHeight="1" spans="1:5">
      <c r="A736" s="110" t="s">
        <v>608</v>
      </c>
      <c r="B736" s="131">
        <v>125</v>
      </c>
      <c r="C736" s="131"/>
      <c r="D736" s="149" t="str">
        <f t="shared" si="11"/>
        <v>0.00%</v>
      </c>
      <c r="E736" s="110"/>
    </row>
    <row r="737" s="214" customFormat="1" ht="20.1" customHeight="1" spans="1:5">
      <c r="A737" s="49" t="s">
        <v>609</v>
      </c>
      <c r="B737" s="49">
        <f>SUM(B738,B747,B751,B759,B765,B771,B777,B780,B783,B784,B785,B791,B792,B793,B808)</f>
        <v>5761</v>
      </c>
      <c r="C737" s="49">
        <f>SUM(C738,C747,C751,C759,C765,C771,C777,C780,C783,C784,C785,C791,C792,C793,C808)</f>
        <v>2013</v>
      </c>
      <c r="D737" s="149" t="str">
        <f t="shared" si="11"/>
        <v>34.94%</v>
      </c>
      <c r="E737" s="110"/>
    </row>
    <row r="738" s="214" customFormat="1" ht="20.1" customHeight="1" spans="1:5">
      <c r="A738" s="110" t="s">
        <v>610</v>
      </c>
      <c r="B738" s="131">
        <f>SUM(B739:B746)</f>
        <v>241</v>
      </c>
      <c r="C738" s="131">
        <f>SUM(C739:C746)</f>
        <v>237</v>
      </c>
      <c r="D738" s="149" t="str">
        <f t="shared" si="11"/>
        <v>98.34%</v>
      </c>
      <c r="E738" s="110"/>
    </row>
    <row r="739" s="214" customFormat="1" ht="20.1" customHeight="1" spans="1:5">
      <c r="A739" s="110" t="s">
        <v>67</v>
      </c>
      <c r="B739" s="110">
        <v>241</v>
      </c>
      <c r="C739" s="110">
        <v>237</v>
      </c>
      <c r="D739" s="149" t="str">
        <f t="shared" si="11"/>
        <v>98.34%</v>
      </c>
      <c r="E739" s="110"/>
    </row>
    <row r="740" s="214" customFormat="1" ht="20.1" customHeight="1" spans="1:5">
      <c r="A740" s="110" t="s">
        <v>68</v>
      </c>
      <c r="B740" s="110"/>
      <c r="C740" s="110"/>
      <c r="D740" s="149" t="e">
        <f t="shared" si="11"/>
        <v>#DIV/0!</v>
      </c>
      <c r="E740" s="110"/>
    </row>
    <row r="741" s="214" customFormat="1" ht="20.1" customHeight="1" spans="1:5">
      <c r="A741" s="110" t="s">
        <v>69</v>
      </c>
      <c r="B741" s="110"/>
      <c r="C741" s="110"/>
      <c r="D741" s="149" t="e">
        <f t="shared" si="11"/>
        <v>#DIV/0!</v>
      </c>
      <c r="E741" s="110"/>
    </row>
    <row r="742" s="214" customFormat="1" ht="20.1" customHeight="1" spans="1:5">
      <c r="A742" s="110" t="s">
        <v>611</v>
      </c>
      <c r="B742" s="110"/>
      <c r="C742" s="110"/>
      <c r="D742" s="149" t="e">
        <f t="shared" si="11"/>
        <v>#DIV/0!</v>
      </c>
      <c r="E742" s="110"/>
    </row>
    <row r="743" s="214" customFormat="1" ht="20.1" customHeight="1" spans="1:5">
      <c r="A743" s="110" t="s">
        <v>612</v>
      </c>
      <c r="B743" s="110"/>
      <c r="C743" s="110"/>
      <c r="D743" s="149" t="e">
        <f t="shared" si="11"/>
        <v>#DIV/0!</v>
      </c>
      <c r="E743" s="110"/>
    </row>
    <row r="744" s="214" customFormat="1" ht="20.1" customHeight="1" spans="1:5">
      <c r="A744" s="110" t="s">
        <v>613</v>
      </c>
      <c r="B744" s="110"/>
      <c r="C744" s="110"/>
      <c r="D744" s="149" t="e">
        <f t="shared" si="11"/>
        <v>#DIV/0!</v>
      </c>
      <c r="E744" s="110"/>
    </row>
    <row r="745" s="214" customFormat="1" ht="20.1" customHeight="1" spans="1:5">
      <c r="A745" s="110" t="s">
        <v>614</v>
      </c>
      <c r="B745" s="110"/>
      <c r="C745" s="110"/>
      <c r="D745" s="149" t="e">
        <f t="shared" si="11"/>
        <v>#DIV/0!</v>
      </c>
      <c r="E745" s="110"/>
    </row>
    <row r="746" s="214" customFormat="1" ht="20.1" customHeight="1" spans="1:5">
      <c r="A746" s="110" t="s">
        <v>615</v>
      </c>
      <c r="B746" s="110"/>
      <c r="C746" s="110"/>
      <c r="D746" s="149" t="e">
        <f t="shared" si="11"/>
        <v>#DIV/0!</v>
      </c>
      <c r="E746" s="110"/>
    </row>
    <row r="747" s="214" customFormat="1" ht="20.1" customHeight="1" spans="1:5">
      <c r="A747" s="110" t="s">
        <v>616</v>
      </c>
      <c r="B747" s="131">
        <f>SUM(B748:B750)</f>
        <v>50</v>
      </c>
      <c r="C747" s="131">
        <f>SUM(C748:C750)</f>
        <v>0</v>
      </c>
      <c r="D747" s="149" t="str">
        <f t="shared" si="11"/>
        <v>0.00%</v>
      </c>
      <c r="E747" s="110"/>
    </row>
    <row r="748" s="214" customFormat="1" ht="20.1" customHeight="1" spans="1:5">
      <c r="A748" s="110" t="s">
        <v>617</v>
      </c>
      <c r="B748" s="110"/>
      <c r="C748" s="110"/>
      <c r="D748" s="149" t="e">
        <f t="shared" si="11"/>
        <v>#DIV/0!</v>
      </c>
      <c r="E748" s="110"/>
    </row>
    <row r="749" s="214" customFormat="1" ht="20.1" customHeight="1" spans="1:5">
      <c r="A749" s="110" t="s">
        <v>618</v>
      </c>
      <c r="B749" s="110"/>
      <c r="C749" s="110"/>
      <c r="D749" s="149" t="e">
        <f t="shared" si="11"/>
        <v>#DIV/0!</v>
      </c>
      <c r="E749" s="110"/>
    </row>
    <row r="750" s="214" customFormat="1" ht="20.1" customHeight="1" spans="1:5">
      <c r="A750" s="110" t="s">
        <v>619</v>
      </c>
      <c r="B750" s="110">
        <v>50</v>
      </c>
      <c r="C750" s="110"/>
      <c r="D750" s="149" t="str">
        <f t="shared" si="11"/>
        <v>0.00%</v>
      </c>
      <c r="E750" s="110"/>
    </row>
    <row r="751" s="214" customFormat="1" ht="20.1" customHeight="1" spans="1:5">
      <c r="A751" s="110" t="s">
        <v>620</v>
      </c>
      <c r="B751" s="131">
        <f>SUM(B752:B758)</f>
        <v>723</v>
      </c>
      <c r="C751" s="131">
        <f>SUM(C752:C758)</f>
        <v>0</v>
      </c>
      <c r="D751" s="149" t="str">
        <f t="shared" si="11"/>
        <v>0.00%</v>
      </c>
      <c r="E751" s="110"/>
    </row>
    <row r="752" s="214" customFormat="1" ht="20.1" customHeight="1" spans="1:5">
      <c r="A752" s="110" t="s">
        <v>621</v>
      </c>
      <c r="B752" s="110"/>
      <c r="C752" s="110"/>
      <c r="D752" s="149" t="e">
        <f t="shared" si="11"/>
        <v>#DIV/0!</v>
      </c>
      <c r="E752" s="110"/>
    </row>
    <row r="753" s="214" customFormat="1" ht="20.1" customHeight="1" spans="1:5">
      <c r="A753" s="110" t="s">
        <v>622</v>
      </c>
      <c r="B753" s="110">
        <v>658</v>
      </c>
      <c r="C753" s="110"/>
      <c r="D753" s="149" t="str">
        <f t="shared" si="11"/>
        <v>0.00%</v>
      </c>
      <c r="E753" s="110"/>
    </row>
    <row r="754" s="214" customFormat="1" ht="20.1" customHeight="1" spans="1:5">
      <c r="A754" s="110" t="s">
        <v>623</v>
      </c>
      <c r="B754" s="110"/>
      <c r="C754" s="110"/>
      <c r="D754" s="149" t="e">
        <f t="shared" si="11"/>
        <v>#DIV/0!</v>
      </c>
      <c r="E754" s="110"/>
    </row>
    <row r="755" s="214" customFormat="1" ht="20.1" customHeight="1" spans="1:5">
      <c r="A755" s="110" t="s">
        <v>624</v>
      </c>
      <c r="B755" s="110"/>
      <c r="C755" s="110"/>
      <c r="D755" s="149" t="e">
        <f t="shared" si="11"/>
        <v>#DIV/0!</v>
      </c>
      <c r="E755" s="110"/>
    </row>
    <row r="756" s="214" customFormat="1" ht="20.1" customHeight="1" spans="1:5">
      <c r="A756" s="110" t="s">
        <v>625</v>
      </c>
      <c r="B756" s="110"/>
      <c r="C756" s="110"/>
      <c r="D756" s="149" t="e">
        <f t="shared" si="11"/>
        <v>#DIV/0!</v>
      </c>
      <c r="E756" s="110"/>
    </row>
    <row r="757" s="214" customFormat="1" ht="20.1" customHeight="1" spans="1:5">
      <c r="A757" s="110" t="s">
        <v>626</v>
      </c>
      <c r="B757" s="110"/>
      <c r="C757" s="110"/>
      <c r="D757" s="149" t="e">
        <f t="shared" si="11"/>
        <v>#DIV/0!</v>
      </c>
      <c r="E757" s="110"/>
    </row>
    <row r="758" s="214" customFormat="1" ht="20.1" customHeight="1" spans="1:5">
      <c r="A758" s="110" t="s">
        <v>627</v>
      </c>
      <c r="B758" s="110">
        <v>65</v>
      </c>
      <c r="C758" s="110"/>
      <c r="D758" s="149" t="str">
        <f t="shared" si="11"/>
        <v>0.00%</v>
      </c>
      <c r="E758" s="110"/>
    </row>
    <row r="759" s="214" customFormat="1" ht="20.1" customHeight="1" spans="1:5">
      <c r="A759" s="110" t="s">
        <v>628</v>
      </c>
      <c r="B759" s="131">
        <f>SUM(B760:B764)</f>
        <v>120</v>
      </c>
      <c r="C759" s="131">
        <f>SUM(C760:C764)</f>
        <v>150</v>
      </c>
      <c r="D759" s="149" t="str">
        <f t="shared" si="11"/>
        <v>125.00%</v>
      </c>
      <c r="E759" s="110"/>
    </row>
    <row r="760" s="214" customFormat="1" ht="20.1" customHeight="1" spans="1:5">
      <c r="A760" s="110" t="s">
        <v>629</v>
      </c>
      <c r="B760" s="110">
        <v>100</v>
      </c>
      <c r="C760" s="110">
        <v>150</v>
      </c>
      <c r="D760" s="149" t="str">
        <f t="shared" si="11"/>
        <v>150.00%</v>
      </c>
      <c r="E760" s="110"/>
    </row>
    <row r="761" s="214" customFormat="1" ht="20.1" customHeight="1" spans="1:5">
      <c r="A761" s="110" t="s">
        <v>630</v>
      </c>
      <c r="B761" s="110"/>
      <c r="C761" s="110"/>
      <c r="D761" s="149" t="e">
        <f t="shared" si="11"/>
        <v>#DIV/0!</v>
      </c>
      <c r="E761" s="110"/>
    </row>
    <row r="762" s="214" customFormat="1" ht="20.1" customHeight="1" spans="1:5">
      <c r="A762" s="110" t="s">
        <v>631</v>
      </c>
      <c r="B762" s="110"/>
      <c r="C762" s="110"/>
      <c r="D762" s="149" t="e">
        <f t="shared" si="11"/>
        <v>#DIV/0!</v>
      </c>
      <c r="E762" s="110"/>
    </row>
    <row r="763" s="214" customFormat="1" ht="20.1" customHeight="1" spans="1:5">
      <c r="A763" s="110" t="s">
        <v>632</v>
      </c>
      <c r="B763" s="110"/>
      <c r="C763" s="110"/>
      <c r="D763" s="149" t="e">
        <f t="shared" si="11"/>
        <v>#DIV/0!</v>
      </c>
      <c r="E763" s="110"/>
    </row>
    <row r="764" s="214" customFormat="1" ht="20.1" customHeight="1" spans="1:5">
      <c r="A764" s="110" t="s">
        <v>633</v>
      </c>
      <c r="B764" s="110">
        <v>20</v>
      </c>
      <c r="C764" s="110"/>
      <c r="D764" s="149" t="str">
        <f t="shared" si="11"/>
        <v>0.00%</v>
      </c>
      <c r="E764" s="110"/>
    </row>
    <row r="765" s="214" customFormat="1" ht="20.1" customHeight="1" spans="1:5">
      <c r="A765" s="110" t="s">
        <v>634</v>
      </c>
      <c r="B765" s="131">
        <f>SUM(B766:B770)</f>
        <v>488</v>
      </c>
      <c r="C765" s="131">
        <f>SUM(C766:C770)</f>
        <v>318</v>
      </c>
      <c r="D765" s="149" t="str">
        <f t="shared" si="11"/>
        <v>65.16%</v>
      </c>
      <c r="E765" s="110"/>
    </row>
    <row r="766" s="214" customFormat="1" ht="20.1" customHeight="1" spans="1:5">
      <c r="A766" s="110" t="s">
        <v>635</v>
      </c>
      <c r="B766" s="110">
        <v>273</v>
      </c>
      <c r="C766" s="110">
        <v>318</v>
      </c>
      <c r="D766" s="149" t="str">
        <f t="shared" si="11"/>
        <v>116.48%</v>
      </c>
      <c r="E766" s="110"/>
    </row>
    <row r="767" s="214" customFormat="1" ht="20.1" customHeight="1" spans="1:5">
      <c r="A767" s="110" t="s">
        <v>636</v>
      </c>
      <c r="B767" s="110"/>
      <c r="C767" s="110"/>
      <c r="D767" s="149" t="e">
        <f t="shared" si="11"/>
        <v>#DIV/0!</v>
      </c>
      <c r="E767" s="110"/>
    </row>
    <row r="768" s="214" customFormat="1" ht="20.1" customHeight="1" spans="1:5">
      <c r="A768" s="110" t="s">
        <v>637</v>
      </c>
      <c r="B768" s="110"/>
      <c r="C768" s="110"/>
      <c r="D768" s="149" t="e">
        <f t="shared" si="11"/>
        <v>#DIV/0!</v>
      </c>
      <c r="E768" s="110"/>
    </row>
    <row r="769" s="214" customFormat="1" ht="20.1" customHeight="1" spans="1:5">
      <c r="A769" s="110" t="s">
        <v>638</v>
      </c>
      <c r="B769" s="110"/>
      <c r="C769" s="110"/>
      <c r="D769" s="149" t="e">
        <f t="shared" si="11"/>
        <v>#DIV/0!</v>
      </c>
      <c r="E769" s="110"/>
    </row>
    <row r="770" s="214" customFormat="1" ht="20.1" customHeight="1" spans="1:5">
      <c r="A770" s="110" t="s">
        <v>639</v>
      </c>
      <c r="B770" s="110">
        <v>215</v>
      </c>
      <c r="C770" s="110"/>
      <c r="D770" s="149" t="str">
        <f t="shared" si="11"/>
        <v>0.00%</v>
      </c>
      <c r="E770" s="110"/>
    </row>
    <row r="771" s="214" customFormat="1" ht="20.1" customHeight="1" spans="1:5">
      <c r="A771" s="110" t="s">
        <v>640</v>
      </c>
      <c r="B771" s="131">
        <f>SUM(B772:B776)</f>
        <v>2128</v>
      </c>
      <c r="C771" s="131">
        <f>SUM(C772:C776)</f>
        <v>0</v>
      </c>
      <c r="D771" s="149" t="str">
        <f t="shared" si="11"/>
        <v>0.00%</v>
      </c>
      <c r="E771" s="110"/>
    </row>
    <row r="772" s="214" customFormat="1" ht="20.1" customHeight="1" spans="1:5">
      <c r="A772" s="110" t="s">
        <v>641</v>
      </c>
      <c r="B772" s="110">
        <v>2128</v>
      </c>
      <c r="C772" s="110"/>
      <c r="D772" s="149" t="str">
        <f t="shared" si="11"/>
        <v>0.00%</v>
      </c>
      <c r="E772" s="110"/>
    </row>
    <row r="773" s="214" customFormat="1" ht="20.1" customHeight="1" spans="1:5">
      <c r="A773" s="110" t="s">
        <v>642</v>
      </c>
      <c r="B773" s="110"/>
      <c r="C773" s="110"/>
      <c r="D773" s="149" t="e">
        <f t="shared" si="11"/>
        <v>#DIV/0!</v>
      </c>
      <c r="E773" s="110"/>
    </row>
    <row r="774" s="214" customFormat="1" ht="20.1" customHeight="1" spans="1:5">
      <c r="A774" s="110" t="s">
        <v>643</v>
      </c>
      <c r="B774" s="110"/>
      <c r="C774" s="110"/>
      <c r="D774" s="149" t="e">
        <f t="shared" ref="D774:D837" si="12">TEXT(C774/B774,"0.00%")</f>
        <v>#DIV/0!</v>
      </c>
      <c r="E774" s="110"/>
    </row>
    <row r="775" s="214" customFormat="1" ht="20.1" customHeight="1" spans="1:5">
      <c r="A775" s="110" t="s">
        <v>644</v>
      </c>
      <c r="B775" s="110"/>
      <c r="C775" s="110"/>
      <c r="D775" s="149" t="e">
        <f t="shared" si="12"/>
        <v>#DIV/0!</v>
      </c>
      <c r="E775" s="110"/>
    </row>
    <row r="776" s="214" customFormat="1" ht="20.1" customHeight="1" spans="1:5">
      <c r="A776" s="110" t="s">
        <v>645</v>
      </c>
      <c r="B776" s="110"/>
      <c r="C776" s="110"/>
      <c r="D776" s="149" t="e">
        <f t="shared" si="12"/>
        <v>#DIV/0!</v>
      </c>
      <c r="E776" s="110"/>
    </row>
    <row r="777" s="214" customFormat="1" ht="20.1" customHeight="1" spans="1:5">
      <c r="A777" s="110" t="s">
        <v>646</v>
      </c>
      <c r="B777" s="131">
        <f>SUM(B778:B779)</f>
        <v>0</v>
      </c>
      <c r="C777" s="131">
        <f>SUM(C778:C779)</f>
        <v>0</v>
      </c>
      <c r="D777" s="149" t="e">
        <f t="shared" si="12"/>
        <v>#DIV/0!</v>
      </c>
      <c r="E777" s="110"/>
    </row>
    <row r="778" s="214" customFormat="1" ht="20.1" customHeight="1" spans="1:5">
      <c r="A778" s="110" t="s">
        <v>647</v>
      </c>
      <c r="B778" s="110"/>
      <c r="C778" s="110"/>
      <c r="D778" s="149" t="e">
        <f t="shared" si="12"/>
        <v>#DIV/0!</v>
      </c>
      <c r="E778" s="110"/>
    </row>
    <row r="779" s="214" customFormat="1" ht="20.1" customHeight="1" spans="1:5">
      <c r="A779" s="110" t="s">
        <v>648</v>
      </c>
      <c r="B779" s="110"/>
      <c r="C779" s="110"/>
      <c r="D779" s="149" t="e">
        <f t="shared" si="12"/>
        <v>#DIV/0!</v>
      </c>
      <c r="E779" s="110"/>
    </row>
    <row r="780" s="214" customFormat="1" ht="20.1" customHeight="1" spans="1:5">
      <c r="A780" s="110" t="s">
        <v>649</v>
      </c>
      <c r="B780" s="131">
        <f>SUM(B781:B782)</f>
        <v>0</v>
      </c>
      <c r="C780" s="131">
        <f>SUM(C781:C782)</f>
        <v>1008</v>
      </c>
      <c r="D780" s="149" t="e">
        <f t="shared" si="12"/>
        <v>#DIV/0!</v>
      </c>
      <c r="E780" s="110"/>
    </row>
    <row r="781" s="214" customFormat="1" ht="20.1" customHeight="1" spans="1:5">
      <c r="A781" s="110" t="s">
        <v>650</v>
      </c>
      <c r="B781" s="110"/>
      <c r="C781" s="110">
        <v>1008</v>
      </c>
      <c r="D781" s="149" t="e">
        <f t="shared" si="12"/>
        <v>#DIV/0!</v>
      </c>
      <c r="E781" s="110"/>
    </row>
    <row r="782" s="214" customFormat="1" ht="20.1" customHeight="1" spans="1:5">
      <c r="A782" s="110" t="s">
        <v>651</v>
      </c>
      <c r="B782" s="110"/>
      <c r="C782" s="110"/>
      <c r="D782" s="149" t="e">
        <f t="shared" si="12"/>
        <v>#DIV/0!</v>
      </c>
      <c r="E782" s="110"/>
    </row>
    <row r="783" s="214" customFormat="1" ht="20.1" customHeight="1" spans="1:5">
      <c r="A783" s="110" t="s">
        <v>652</v>
      </c>
      <c r="B783" s="131"/>
      <c r="C783" s="131"/>
      <c r="D783" s="149" t="e">
        <f t="shared" si="12"/>
        <v>#DIV/0!</v>
      </c>
      <c r="E783" s="110"/>
    </row>
    <row r="784" s="214" customFormat="1" ht="20.1" customHeight="1" spans="1:5">
      <c r="A784" s="110" t="s">
        <v>653</v>
      </c>
      <c r="B784" s="131">
        <v>1538</v>
      </c>
      <c r="C784" s="131"/>
      <c r="D784" s="149" t="str">
        <f t="shared" si="12"/>
        <v>0.00%</v>
      </c>
      <c r="E784" s="110"/>
    </row>
    <row r="785" s="214" customFormat="1" ht="20.1" customHeight="1" spans="1:5">
      <c r="A785" s="110" t="s">
        <v>654</v>
      </c>
      <c r="B785" s="131">
        <f>SUM(B786:B790)</f>
        <v>370</v>
      </c>
      <c r="C785" s="131">
        <f>SUM(C786:C790)</f>
        <v>300</v>
      </c>
      <c r="D785" s="149" t="str">
        <f t="shared" si="12"/>
        <v>81.08%</v>
      </c>
      <c r="E785" s="110"/>
    </row>
    <row r="786" s="214" customFormat="1" ht="20.1" customHeight="1" spans="1:5">
      <c r="A786" s="110" t="s">
        <v>655</v>
      </c>
      <c r="B786" s="110"/>
      <c r="C786" s="110"/>
      <c r="D786" s="149" t="e">
        <f t="shared" si="12"/>
        <v>#DIV/0!</v>
      </c>
      <c r="E786" s="110"/>
    </row>
    <row r="787" s="214" customFormat="1" ht="20.1" customHeight="1" spans="1:5">
      <c r="A787" s="110" t="s">
        <v>656</v>
      </c>
      <c r="B787" s="110"/>
      <c r="C787" s="110"/>
      <c r="D787" s="149" t="e">
        <f t="shared" si="12"/>
        <v>#DIV/0!</v>
      </c>
      <c r="E787" s="110"/>
    </row>
    <row r="788" s="214" customFormat="1" ht="20.1" customHeight="1" spans="1:5">
      <c r="A788" s="110" t="s">
        <v>657</v>
      </c>
      <c r="B788" s="110">
        <v>370</v>
      </c>
      <c r="C788" s="110">
        <v>300</v>
      </c>
      <c r="D788" s="149" t="str">
        <f t="shared" si="12"/>
        <v>81.08%</v>
      </c>
      <c r="E788" s="110"/>
    </row>
    <row r="789" s="214" customFormat="1" ht="20.1" customHeight="1" spans="1:5">
      <c r="A789" s="110" t="s">
        <v>658</v>
      </c>
      <c r="B789" s="110"/>
      <c r="C789" s="110"/>
      <c r="D789" s="149" t="e">
        <f t="shared" si="12"/>
        <v>#DIV/0!</v>
      </c>
      <c r="E789" s="110"/>
    </row>
    <row r="790" s="214" customFormat="1" ht="20.1" customHeight="1" spans="1:5">
      <c r="A790" s="110" t="s">
        <v>659</v>
      </c>
      <c r="B790" s="110"/>
      <c r="C790" s="110"/>
      <c r="D790" s="149" t="e">
        <f t="shared" si="12"/>
        <v>#DIV/0!</v>
      </c>
      <c r="E790" s="110"/>
    </row>
    <row r="791" s="214" customFormat="1" ht="20.1" customHeight="1" spans="1:5">
      <c r="A791" s="110" t="s">
        <v>660</v>
      </c>
      <c r="B791" s="131"/>
      <c r="C791" s="131"/>
      <c r="D791" s="149" t="e">
        <f t="shared" si="12"/>
        <v>#DIV/0!</v>
      </c>
      <c r="E791" s="110"/>
    </row>
    <row r="792" s="214" customFormat="1" ht="20.1" customHeight="1" spans="1:5">
      <c r="A792" s="110" t="s">
        <v>661</v>
      </c>
      <c r="B792" s="131">
        <v>57</v>
      </c>
      <c r="C792" s="131"/>
      <c r="D792" s="149" t="str">
        <f t="shared" si="12"/>
        <v>0.00%</v>
      </c>
      <c r="E792" s="110"/>
    </row>
    <row r="793" s="214" customFormat="1" ht="20.1" customHeight="1" spans="1:5">
      <c r="A793" s="110" t="s">
        <v>662</v>
      </c>
      <c r="B793" s="131">
        <f>SUM(B794:B807)</f>
        <v>0</v>
      </c>
      <c r="C793" s="131">
        <f>SUM(C794:C807)</f>
        <v>0</v>
      </c>
      <c r="D793" s="149" t="e">
        <f t="shared" si="12"/>
        <v>#DIV/0!</v>
      </c>
      <c r="E793" s="110"/>
    </row>
    <row r="794" s="214" customFormat="1" ht="20.1" customHeight="1" spans="1:5">
      <c r="A794" s="110" t="s">
        <v>67</v>
      </c>
      <c r="B794" s="110"/>
      <c r="C794" s="110"/>
      <c r="D794" s="149" t="e">
        <f t="shared" si="12"/>
        <v>#DIV/0!</v>
      </c>
      <c r="E794" s="110"/>
    </row>
    <row r="795" s="214" customFormat="1" ht="20.1" customHeight="1" spans="1:5">
      <c r="A795" s="110" t="s">
        <v>68</v>
      </c>
      <c r="B795" s="110"/>
      <c r="C795" s="110"/>
      <c r="D795" s="149" t="e">
        <f t="shared" si="12"/>
        <v>#DIV/0!</v>
      </c>
      <c r="E795" s="110"/>
    </row>
    <row r="796" s="214" customFormat="1" ht="20.1" customHeight="1" spans="1:5">
      <c r="A796" s="110" t="s">
        <v>69</v>
      </c>
      <c r="B796" s="110"/>
      <c r="C796" s="110"/>
      <c r="D796" s="149" t="e">
        <f t="shared" si="12"/>
        <v>#DIV/0!</v>
      </c>
      <c r="E796" s="110"/>
    </row>
    <row r="797" s="214" customFormat="1" ht="20.1" customHeight="1" spans="1:5">
      <c r="A797" s="110" t="s">
        <v>663</v>
      </c>
      <c r="B797" s="110"/>
      <c r="C797" s="110"/>
      <c r="D797" s="149" t="e">
        <f t="shared" si="12"/>
        <v>#DIV/0!</v>
      </c>
      <c r="E797" s="110"/>
    </row>
    <row r="798" s="214" customFormat="1" ht="20.1" customHeight="1" spans="1:5">
      <c r="A798" s="110" t="s">
        <v>664</v>
      </c>
      <c r="B798" s="110"/>
      <c r="C798" s="110"/>
      <c r="D798" s="149" t="e">
        <f t="shared" si="12"/>
        <v>#DIV/0!</v>
      </c>
      <c r="E798" s="110"/>
    </row>
    <row r="799" s="214" customFormat="1" ht="20.1" customHeight="1" spans="1:5">
      <c r="A799" s="110" t="s">
        <v>665</v>
      </c>
      <c r="B799" s="110"/>
      <c r="C799" s="110"/>
      <c r="D799" s="149" t="e">
        <f t="shared" si="12"/>
        <v>#DIV/0!</v>
      </c>
      <c r="E799" s="110"/>
    </row>
    <row r="800" s="214" customFormat="1" ht="20.1" customHeight="1" spans="1:5">
      <c r="A800" s="110" t="s">
        <v>666</v>
      </c>
      <c r="B800" s="110"/>
      <c r="C800" s="110"/>
      <c r="D800" s="149" t="e">
        <f t="shared" si="12"/>
        <v>#DIV/0!</v>
      </c>
      <c r="E800" s="110"/>
    </row>
    <row r="801" s="214" customFormat="1" ht="20.1" customHeight="1" spans="1:5">
      <c r="A801" s="110" t="s">
        <v>667</v>
      </c>
      <c r="B801" s="110"/>
      <c r="C801" s="110"/>
      <c r="D801" s="149" t="e">
        <f t="shared" si="12"/>
        <v>#DIV/0!</v>
      </c>
      <c r="E801" s="110"/>
    </row>
    <row r="802" s="214" customFormat="1" ht="20.1" customHeight="1" spans="1:5">
      <c r="A802" s="110" t="s">
        <v>668</v>
      </c>
      <c r="B802" s="110"/>
      <c r="C802" s="110"/>
      <c r="D802" s="149" t="e">
        <f t="shared" si="12"/>
        <v>#DIV/0!</v>
      </c>
      <c r="E802" s="110"/>
    </row>
    <row r="803" s="214" customFormat="1" ht="20.1" customHeight="1" spans="1:5">
      <c r="A803" s="110" t="s">
        <v>669</v>
      </c>
      <c r="B803" s="110"/>
      <c r="C803" s="110"/>
      <c r="D803" s="149" t="e">
        <f t="shared" si="12"/>
        <v>#DIV/0!</v>
      </c>
      <c r="E803" s="110"/>
    </row>
    <row r="804" s="214" customFormat="1" ht="20.1" customHeight="1" spans="1:5">
      <c r="A804" s="110" t="s">
        <v>110</v>
      </c>
      <c r="B804" s="110"/>
      <c r="C804" s="110"/>
      <c r="D804" s="149" t="e">
        <f t="shared" si="12"/>
        <v>#DIV/0!</v>
      </c>
      <c r="E804" s="110"/>
    </row>
    <row r="805" s="214" customFormat="1" ht="20.1" customHeight="1" spans="1:5">
      <c r="A805" s="110" t="s">
        <v>670</v>
      </c>
      <c r="B805" s="110"/>
      <c r="C805" s="110"/>
      <c r="D805" s="149" t="e">
        <f t="shared" si="12"/>
        <v>#DIV/0!</v>
      </c>
      <c r="E805" s="110"/>
    </row>
    <row r="806" s="214" customFormat="1" ht="20.1" customHeight="1" spans="1:5">
      <c r="A806" s="110" t="s">
        <v>76</v>
      </c>
      <c r="B806" s="110"/>
      <c r="C806" s="110"/>
      <c r="D806" s="149" t="e">
        <f t="shared" si="12"/>
        <v>#DIV/0!</v>
      </c>
      <c r="E806" s="110"/>
    </row>
    <row r="807" s="214" customFormat="1" ht="20.1" customHeight="1" spans="1:5">
      <c r="A807" s="110" t="s">
        <v>671</v>
      </c>
      <c r="B807" s="110"/>
      <c r="C807" s="110"/>
      <c r="D807" s="149" t="e">
        <f t="shared" si="12"/>
        <v>#DIV/0!</v>
      </c>
      <c r="E807" s="110"/>
    </row>
    <row r="808" s="214" customFormat="1" ht="20.1" customHeight="1" spans="1:5">
      <c r="A808" s="110" t="s">
        <v>672</v>
      </c>
      <c r="B808" s="131">
        <v>46</v>
      </c>
      <c r="C808" s="131"/>
      <c r="D808" s="149" t="str">
        <f t="shared" si="12"/>
        <v>0.00%</v>
      </c>
      <c r="E808" s="110"/>
    </row>
    <row r="809" s="214" customFormat="1" ht="20.1" customHeight="1" spans="1:5">
      <c r="A809" s="49" t="s">
        <v>673</v>
      </c>
      <c r="B809" s="49">
        <f>SUM(B810,B822,B823,B826,B827,B828)</f>
        <v>16667</v>
      </c>
      <c r="C809" s="49">
        <f>SUM(C810,C822,C823,C826,C827,C828)</f>
        <v>1035</v>
      </c>
      <c r="D809" s="149" t="str">
        <f t="shared" si="12"/>
        <v>6.21%</v>
      </c>
      <c r="E809" s="110"/>
    </row>
    <row r="810" s="214" customFormat="1" ht="20.1" customHeight="1" spans="1:5">
      <c r="A810" s="110" t="s">
        <v>674</v>
      </c>
      <c r="B810" s="131">
        <f>SUM(B811:B821)</f>
        <v>675</v>
      </c>
      <c r="C810" s="131">
        <f>SUM(C811:C821)</f>
        <v>735</v>
      </c>
      <c r="D810" s="149" t="str">
        <f t="shared" si="12"/>
        <v>108.89%</v>
      </c>
      <c r="E810" s="110"/>
    </row>
    <row r="811" s="214" customFormat="1" ht="20.1" customHeight="1" spans="1:5">
      <c r="A811" s="110" t="s">
        <v>675</v>
      </c>
      <c r="B811" s="110">
        <v>126</v>
      </c>
      <c r="C811" s="110">
        <v>164</v>
      </c>
      <c r="D811" s="149" t="str">
        <f t="shared" si="12"/>
        <v>130.16%</v>
      </c>
      <c r="E811" s="110"/>
    </row>
    <row r="812" s="214" customFormat="1" ht="20.1" customHeight="1" spans="1:5">
      <c r="A812" s="110" t="s">
        <v>676</v>
      </c>
      <c r="B812" s="110"/>
      <c r="C812" s="110"/>
      <c r="D812" s="149" t="e">
        <f t="shared" si="12"/>
        <v>#DIV/0!</v>
      </c>
      <c r="E812" s="110"/>
    </row>
    <row r="813" s="214" customFormat="1" ht="20.1" customHeight="1" spans="1:5">
      <c r="A813" s="110" t="s">
        <v>677</v>
      </c>
      <c r="B813" s="110"/>
      <c r="C813" s="110"/>
      <c r="D813" s="149" t="e">
        <f t="shared" si="12"/>
        <v>#DIV/0!</v>
      </c>
      <c r="E813" s="110"/>
    </row>
    <row r="814" s="214" customFormat="1" ht="20.1" customHeight="1" spans="1:5">
      <c r="A814" s="110" t="s">
        <v>678</v>
      </c>
      <c r="B814" s="110">
        <v>549</v>
      </c>
      <c r="C814" s="110">
        <v>571</v>
      </c>
      <c r="D814" s="149" t="str">
        <f t="shared" si="12"/>
        <v>104.01%</v>
      </c>
      <c r="E814" s="110"/>
    </row>
    <row r="815" s="214" customFormat="1" ht="20.1" customHeight="1" spans="1:5">
      <c r="A815" s="110" t="s">
        <v>679</v>
      </c>
      <c r="B815" s="110"/>
      <c r="C815" s="110"/>
      <c r="D815" s="149" t="e">
        <f t="shared" si="12"/>
        <v>#DIV/0!</v>
      </c>
      <c r="E815" s="110"/>
    </row>
    <row r="816" s="214" customFormat="1" ht="20.1" customHeight="1" spans="1:5">
      <c r="A816" s="110" t="s">
        <v>680</v>
      </c>
      <c r="B816" s="110"/>
      <c r="C816" s="110"/>
      <c r="D816" s="149" t="e">
        <f t="shared" si="12"/>
        <v>#DIV/0!</v>
      </c>
      <c r="E816" s="110"/>
    </row>
    <row r="817" s="214" customFormat="1" ht="20.1" customHeight="1" spans="1:5">
      <c r="A817" s="110" t="s">
        <v>681</v>
      </c>
      <c r="B817" s="110"/>
      <c r="C817" s="110"/>
      <c r="D817" s="149" t="e">
        <f t="shared" si="12"/>
        <v>#DIV/0!</v>
      </c>
      <c r="E817" s="110"/>
    </row>
    <row r="818" s="214" customFormat="1" ht="20.1" customHeight="1" spans="1:5">
      <c r="A818" s="110" t="s">
        <v>682</v>
      </c>
      <c r="B818" s="110"/>
      <c r="C818" s="110"/>
      <c r="D818" s="149" t="e">
        <f t="shared" si="12"/>
        <v>#DIV/0!</v>
      </c>
      <c r="E818" s="110"/>
    </row>
    <row r="819" s="214" customFormat="1" ht="20.1" customHeight="1" spans="1:5">
      <c r="A819" s="110" t="s">
        <v>683</v>
      </c>
      <c r="B819" s="110"/>
      <c r="C819" s="110"/>
      <c r="D819" s="149" t="e">
        <f t="shared" si="12"/>
        <v>#DIV/0!</v>
      </c>
      <c r="E819" s="110"/>
    </row>
    <row r="820" s="214" customFormat="1" ht="20.1" customHeight="1" spans="1:5">
      <c r="A820" s="110" t="s">
        <v>684</v>
      </c>
      <c r="B820" s="110"/>
      <c r="C820" s="110"/>
      <c r="D820" s="149" t="e">
        <f t="shared" si="12"/>
        <v>#DIV/0!</v>
      </c>
      <c r="E820" s="110"/>
    </row>
    <row r="821" s="214" customFormat="1" ht="20.1" customHeight="1" spans="1:5">
      <c r="A821" s="110" t="s">
        <v>685</v>
      </c>
      <c r="B821" s="110"/>
      <c r="C821" s="110"/>
      <c r="D821" s="149" t="e">
        <f t="shared" si="12"/>
        <v>#DIV/0!</v>
      </c>
      <c r="E821" s="110"/>
    </row>
    <row r="822" s="214" customFormat="1" ht="20.1" customHeight="1" spans="1:5">
      <c r="A822" s="110" t="s">
        <v>686</v>
      </c>
      <c r="B822" s="131"/>
      <c r="C822" s="131"/>
      <c r="D822" s="149" t="e">
        <f t="shared" si="12"/>
        <v>#DIV/0!</v>
      </c>
      <c r="E822" s="110"/>
    </row>
    <row r="823" s="214" customFormat="1" ht="18.75" customHeight="1" spans="1:5">
      <c r="A823" s="110" t="s">
        <v>687</v>
      </c>
      <c r="B823" s="131">
        <f>SUM(B824:B825)</f>
        <v>15927</v>
      </c>
      <c r="C823" s="131">
        <f>SUM(C824:C825)</f>
        <v>300</v>
      </c>
      <c r="D823" s="149" t="str">
        <f t="shared" si="12"/>
        <v>1.88%</v>
      </c>
      <c r="E823" s="110"/>
    </row>
    <row r="824" s="214" customFormat="1" ht="20.1" customHeight="1" spans="1:5">
      <c r="A824" s="110" t="s">
        <v>688</v>
      </c>
      <c r="B824" s="110">
        <v>5280</v>
      </c>
      <c r="C824" s="110"/>
      <c r="D824" s="149" t="str">
        <f t="shared" si="12"/>
        <v>0.00%</v>
      </c>
      <c r="E824" s="110"/>
    </row>
    <row r="825" s="214" customFormat="1" ht="20.1" customHeight="1" spans="1:5">
      <c r="A825" s="110" t="s">
        <v>689</v>
      </c>
      <c r="B825" s="110">
        <v>10647</v>
      </c>
      <c r="C825" s="110">
        <v>300</v>
      </c>
      <c r="D825" s="149" t="str">
        <f t="shared" si="12"/>
        <v>2.82%</v>
      </c>
      <c r="E825" s="110"/>
    </row>
    <row r="826" s="214" customFormat="1" ht="20.1" customHeight="1" spans="1:5">
      <c r="A826" s="110" t="s">
        <v>690</v>
      </c>
      <c r="B826" s="131"/>
      <c r="C826" s="131"/>
      <c r="D826" s="149" t="e">
        <f t="shared" si="12"/>
        <v>#DIV/0!</v>
      </c>
      <c r="E826" s="110"/>
    </row>
    <row r="827" s="214" customFormat="1" ht="20.1" customHeight="1" spans="1:5">
      <c r="A827" s="110" t="s">
        <v>691</v>
      </c>
      <c r="B827" s="131"/>
      <c r="C827" s="131"/>
      <c r="D827" s="149" t="e">
        <f t="shared" si="12"/>
        <v>#DIV/0!</v>
      </c>
      <c r="E827" s="110"/>
    </row>
    <row r="828" s="214" customFormat="1" ht="20.1" customHeight="1" spans="1:5">
      <c r="A828" s="110" t="s">
        <v>692</v>
      </c>
      <c r="B828" s="131">
        <v>65</v>
      </c>
      <c r="C828" s="131"/>
      <c r="D828" s="149" t="str">
        <f t="shared" si="12"/>
        <v>0.00%</v>
      </c>
      <c r="E828" s="110"/>
    </row>
    <row r="829" s="214" customFormat="1" ht="20.1" customHeight="1" spans="1:5">
      <c r="A829" s="49" t="s">
        <v>693</v>
      </c>
      <c r="B829" s="49">
        <f>SUM(B830,B856,B884,B911,B922,B933,B939,B946,B953,B957)</f>
        <v>36730</v>
      </c>
      <c r="C829" s="49">
        <f>SUM(C830,C856,C884,C911,C922,C933,C939,C946,C953,C957)</f>
        <v>6615</v>
      </c>
      <c r="D829" s="149" t="str">
        <f t="shared" si="12"/>
        <v>18.01%</v>
      </c>
      <c r="E829" s="110"/>
    </row>
    <row r="830" s="214" customFormat="1" ht="20.1" customHeight="1" spans="1:5">
      <c r="A830" s="110" t="s">
        <v>694</v>
      </c>
      <c r="B830" s="131">
        <f>SUM(B831:B855)</f>
        <v>6759</v>
      </c>
      <c r="C830" s="131">
        <f>SUM(C831:C855)</f>
        <v>3060</v>
      </c>
      <c r="D830" s="149" t="str">
        <f t="shared" si="12"/>
        <v>45.27%</v>
      </c>
      <c r="E830" s="110"/>
    </row>
    <row r="831" s="214" customFormat="1" ht="20.1" customHeight="1" spans="1:5">
      <c r="A831" s="110" t="s">
        <v>675</v>
      </c>
      <c r="B831" s="110">
        <v>452</v>
      </c>
      <c r="C831" s="110">
        <v>475</v>
      </c>
      <c r="D831" s="149" t="str">
        <f t="shared" si="12"/>
        <v>105.09%</v>
      </c>
      <c r="E831" s="110"/>
    </row>
    <row r="832" s="214" customFormat="1" ht="20.1" customHeight="1" spans="1:5">
      <c r="A832" s="110" t="s">
        <v>676</v>
      </c>
      <c r="B832" s="110"/>
      <c r="C832" s="110"/>
      <c r="D832" s="149" t="e">
        <f t="shared" si="12"/>
        <v>#DIV/0!</v>
      </c>
      <c r="E832" s="110"/>
    </row>
    <row r="833" s="214" customFormat="1" ht="20.1" customHeight="1" spans="1:5">
      <c r="A833" s="110" t="s">
        <v>677</v>
      </c>
      <c r="B833" s="110"/>
      <c r="C833" s="110"/>
      <c r="D833" s="149" t="e">
        <f t="shared" si="12"/>
        <v>#DIV/0!</v>
      </c>
      <c r="E833" s="110"/>
    </row>
    <row r="834" s="214" customFormat="1" ht="20.1" customHeight="1" spans="1:5">
      <c r="A834" s="110" t="s">
        <v>695</v>
      </c>
      <c r="B834" s="110">
        <v>2425</v>
      </c>
      <c r="C834" s="110">
        <v>2585</v>
      </c>
      <c r="D834" s="149" t="str">
        <f t="shared" si="12"/>
        <v>106.60%</v>
      </c>
      <c r="E834" s="110"/>
    </row>
    <row r="835" s="214" customFormat="1" ht="20.1" customHeight="1" spans="1:5">
      <c r="A835" s="110" t="s">
        <v>696</v>
      </c>
      <c r="B835" s="110"/>
      <c r="C835" s="110"/>
      <c r="D835" s="149" t="e">
        <f t="shared" si="12"/>
        <v>#DIV/0!</v>
      </c>
      <c r="E835" s="110"/>
    </row>
    <row r="836" s="214" customFormat="1" ht="20.1" customHeight="1" spans="1:5">
      <c r="A836" s="110" t="s">
        <v>697</v>
      </c>
      <c r="B836" s="110">
        <v>170</v>
      </c>
      <c r="C836" s="110"/>
      <c r="D836" s="149" t="str">
        <f t="shared" si="12"/>
        <v>0.00%</v>
      </c>
      <c r="E836" s="110"/>
    </row>
    <row r="837" s="214" customFormat="1" ht="20.1" customHeight="1" spans="1:5">
      <c r="A837" s="110" t="s">
        <v>698</v>
      </c>
      <c r="B837" s="110">
        <v>90</v>
      </c>
      <c r="C837" s="110"/>
      <c r="D837" s="149" t="str">
        <f t="shared" si="12"/>
        <v>0.00%</v>
      </c>
      <c r="E837" s="110"/>
    </row>
    <row r="838" s="214" customFormat="1" ht="20.1" customHeight="1" spans="1:5">
      <c r="A838" s="110" t="s">
        <v>699</v>
      </c>
      <c r="B838" s="110">
        <v>10</v>
      </c>
      <c r="C838" s="110"/>
      <c r="D838" s="149" t="str">
        <f t="shared" ref="D838:D901" si="13">TEXT(C838/B838,"0.00%")</f>
        <v>0.00%</v>
      </c>
      <c r="E838" s="110"/>
    </row>
    <row r="839" s="214" customFormat="1" ht="20.1" customHeight="1" spans="1:5">
      <c r="A839" s="110" t="s">
        <v>700</v>
      </c>
      <c r="B839" s="110"/>
      <c r="C839" s="110"/>
      <c r="D839" s="149" t="e">
        <f t="shared" si="13"/>
        <v>#DIV/0!</v>
      </c>
      <c r="E839" s="110"/>
    </row>
    <row r="840" s="214" customFormat="1" ht="20.1" customHeight="1" spans="1:5">
      <c r="A840" s="110" t="s">
        <v>701</v>
      </c>
      <c r="B840" s="110"/>
      <c r="C840" s="110"/>
      <c r="D840" s="149" t="e">
        <f t="shared" si="13"/>
        <v>#DIV/0!</v>
      </c>
      <c r="E840" s="110"/>
    </row>
    <row r="841" s="214" customFormat="1" ht="20.1" customHeight="1" spans="1:5">
      <c r="A841" s="110" t="s">
        <v>702</v>
      </c>
      <c r="B841" s="110">
        <v>157</v>
      </c>
      <c r="C841" s="110"/>
      <c r="D841" s="149" t="str">
        <f t="shared" si="13"/>
        <v>0.00%</v>
      </c>
      <c r="E841" s="110"/>
    </row>
    <row r="842" s="214" customFormat="1" ht="20.1" customHeight="1" spans="1:5">
      <c r="A842" s="110" t="s">
        <v>703</v>
      </c>
      <c r="B842" s="110"/>
      <c r="C842" s="110"/>
      <c r="D842" s="149" t="e">
        <f t="shared" si="13"/>
        <v>#DIV/0!</v>
      </c>
      <c r="E842" s="110"/>
    </row>
    <row r="843" s="214" customFormat="1" ht="20.1" customHeight="1" spans="1:5">
      <c r="A843" s="110" t="s">
        <v>704</v>
      </c>
      <c r="B843" s="110"/>
      <c r="C843" s="110"/>
      <c r="D843" s="149" t="e">
        <f t="shared" si="13"/>
        <v>#DIV/0!</v>
      </c>
      <c r="E843" s="110"/>
    </row>
    <row r="844" s="214" customFormat="1" ht="20.1" customHeight="1" spans="1:5">
      <c r="A844" s="110" t="s">
        <v>705</v>
      </c>
      <c r="B844" s="110"/>
      <c r="C844" s="110"/>
      <c r="D844" s="149" t="e">
        <f t="shared" si="13"/>
        <v>#DIV/0!</v>
      </c>
      <c r="E844" s="110"/>
    </row>
    <row r="845" s="214" customFormat="1" ht="20.1" customHeight="1" spans="1:5">
      <c r="A845" s="110" t="s">
        <v>706</v>
      </c>
      <c r="B845" s="110"/>
      <c r="C845" s="110"/>
      <c r="D845" s="149" t="e">
        <f t="shared" si="13"/>
        <v>#DIV/0!</v>
      </c>
      <c r="E845" s="110"/>
    </row>
    <row r="846" s="214" customFormat="1" ht="20.1" customHeight="1" spans="1:5">
      <c r="A846" s="110" t="s">
        <v>707</v>
      </c>
      <c r="B846" s="110">
        <v>633</v>
      </c>
      <c r="C846" s="110"/>
      <c r="D846" s="149" t="str">
        <f t="shared" si="13"/>
        <v>0.00%</v>
      </c>
      <c r="E846" s="110"/>
    </row>
    <row r="847" s="214" customFormat="1" ht="20.1" customHeight="1" spans="1:5">
      <c r="A847" s="110" t="s">
        <v>708</v>
      </c>
      <c r="B847" s="110">
        <v>77</v>
      </c>
      <c r="C847" s="110"/>
      <c r="D847" s="149" t="str">
        <f t="shared" si="13"/>
        <v>0.00%</v>
      </c>
      <c r="E847" s="110"/>
    </row>
    <row r="848" s="214" customFormat="1" ht="20.1" customHeight="1" spans="1:5">
      <c r="A848" s="110" t="s">
        <v>709</v>
      </c>
      <c r="B848" s="110">
        <v>70</v>
      </c>
      <c r="C848" s="110"/>
      <c r="D848" s="149" t="str">
        <f t="shared" si="13"/>
        <v>0.00%</v>
      </c>
      <c r="E848" s="110"/>
    </row>
    <row r="849" s="214" customFormat="1" ht="20.1" customHeight="1" spans="1:5">
      <c r="A849" s="110" t="s">
        <v>710</v>
      </c>
      <c r="B849" s="110">
        <v>100</v>
      </c>
      <c r="C849" s="110"/>
      <c r="D849" s="149" t="str">
        <f t="shared" si="13"/>
        <v>0.00%</v>
      </c>
      <c r="E849" s="110"/>
    </row>
    <row r="850" s="214" customFormat="1" ht="20.1" customHeight="1" spans="1:5">
      <c r="A850" s="110" t="s">
        <v>711</v>
      </c>
      <c r="B850" s="110"/>
      <c r="C850" s="110"/>
      <c r="D850" s="149" t="e">
        <f t="shared" si="13"/>
        <v>#DIV/0!</v>
      </c>
      <c r="E850" s="110"/>
    </row>
    <row r="851" s="214" customFormat="1" ht="20.1" customHeight="1" spans="1:5">
      <c r="A851" s="110" t="s">
        <v>712</v>
      </c>
      <c r="B851" s="110">
        <v>1753</v>
      </c>
      <c r="C851" s="110"/>
      <c r="D851" s="149" t="str">
        <f t="shared" si="13"/>
        <v>0.00%</v>
      </c>
      <c r="E851" s="110"/>
    </row>
    <row r="852" s="214" customFormat="1" ht="20.1" customHeight="1" spans="1:5">
      <c r="A852" s="110" t="s">
        <v>713</v>
      </c>
      <c r="B852" s="110"/>
      <c r="C852" s="110"/>
      <c r="D852" s="149" t="e">
        <f t="shared" si="13"/>
        <v>#DIV/0!</v>
      </c>
      <c r="E852" s="110"/>
    </row>
    <row r="853" s="214" customFormat="1" ht="20.1" customHeight="1" spans="1:5">
      <c r="A853" s="110" t="s">
        <v>714</v>
      </c>
      <c r="B853" s="110"/>
      <c r="C853" s="110"/>
      <c r="D853" s="149" t="e">
        <f t="shared" si="13"/>
        <v>#DIV/0!</v>
      </c>
      <c r="E853" s="110"/>
    </row>
    <row r="854" s="214" customFormat="1" ht="20.1" customHeight="1" spans="1:5">
      <c r="A854" s="110" t="s">
        <v>715</v>
      </c>
      <c r="B854" s="110"/>
      <c r="C854" s="110"/>
      <c r="D854" s="149" t="e">
        <f t="shared" si="13"/>
        <v>#DIV/0!</v>
      </c>
      <c r="E854" s="110"/>
    </row>
    <row r="855" s="214" customFormat="1" ht="20.1" customHeight="1" spans="1:5">
      <c r="A855" s="110" t="s">
        <v>716</v>
      </c>
      <c r="B855" s="110">
        <v>822</v>
      </c>
      <c r="C855" s="110"/>
      <c r="D855" s="149" t="str">
        <f t="shared" si="13"/>
        <v>0.00%</v>
      </c>
      <c r="E855" s="110"/>
    </row>
    <row r="856" s="214" customFormat="1" ht="20.1" customHeight="1" spans="1:5">
      <c r="A856" s="110" t="s">
        <v>717</v>
      </c>
      <c r="B856" s="131">
        <f>SUM(B857:B883)</f>
        <v>803</v>
      </c>
      <c r="C856" s="131">
        <f>SUM(C857:C883)</f>
        <v>668</v>
      </c>
      <c r="D856" s="149" t="str">
        <f t="shared" si="13"/>
        <v>83.19%</v>
      </c>
      <c r="E856" s="110"/>
    </row>
    <row r="857" s="214" customFormat="1" ht="20.1" customHeight="1" spans="1:5">
      <c r="A857" s="110" t="s">
        <v>675</v>
      </c>
      <c r="B857" s="110">
        <v>123</v>
      </c>
      <c r="C857" s="110">
        <v>133</v>
      </c>
      <c r="D857" s="149" t="str">
        <f t="shared" si="13"/>
        <v>108.13%</v>
      </c>
      <c r="E857" s="110"/>
    </row>
    <row r="858" s="214" customFormat="1" ht="20.1" customHeight="1" spans="1:5">
      <c r="A858" s="110" t="s">
        <v>676</v>
      </c>
      <c r="B858" s="110"/>
      <c r="C858" s="110"/>
      <c r="D858" s="149" t="e">
        <f t="shared" si="13"/>
        <v>#DIV/0!</v>
      </c>
      <c r="E858" s="110"/>
    </row>
    <row r="859" s="214" customFormat="1" ht="20.1" customHeight="1" spans="1:5">
      <c r="A859" s="110" t="s">
        <v>677</v>
      </c>
      <c r="B859" s="110"/>
      <c r="C859" s="110"/>
      <c r="D859" s="149" t="e">
        <f t="shared" si="13"/>
        <v>#DIV/0!</v>
      </c>
      <c r="E859" s="110"/>
    </row>
    <row r="860" s="214" customFormat="1" ht="20.1" customHeight="1" spans="1:5">
      <c r="A860" s="110" t="s">
        <v>718</v>
      </c>
      <c r="B860" s="110">
        <v>169</v>
      </c>
      <c r="C860" s="110">
        <v>180</v>
      </c>
      <c r="D860" s="149" t="str">
        <f t="shared" si="13"/>
        <v>106.51%</v>
      </c>
      <c r="E860" s="110"/>
    </row>
    <row r="861" s="214" customFormat="1" ht="20.1" customHeight="1" spans="1:5">
      <c r="A861" s="110" t="s">
        <v>719</v>
      </c>
      <c r="B861" s="110">
        <v>35</v>
      </c>
      <c r="C861" s="110"/>
      <c r="D861" s="149" t="str">
        <f t="shared" si="13"/>
        <v>0.00%</v>
      </c>
      <c r="E861" s="110"/>
    </row>
    <row r="862" s="214" customFormat="1" ht="20.1" customHeight="1" spans="1:5">
      <c r="A862" s="110" t="s">
        <v>720</v>
      </c>
      <c r="B862" s="110"/>
      <c r="C862" s="110"/>
      <c r="D862" s="149" t="e">
        <f t="shared" si="13"/>
        <v>#DIV/0!</v>
      </c>
      <c r="E862" s="110"/>
    </row>
    <row r="863" s="214" customFormat="1" ht="20.1" customHeight="1" spans="1:5">
      <c r="A863" s="110" t="s">
        <v>721</v>
      </c>
      <c r="B863" s="110"/>
      <c r="C863" s="110"/>
      <c r="D863" s="149" t="e">
        <f t="shared" si="13"/>
        <v>#DIV/0!</v>
      </c>
      <c r="E863" s="110"/>
    </row>
    <row r="864" s="214" customFormat="1" ht="20.1" customHeight="1" spans="1:5">
      <c r="A864" s="110" t="s">
        <v>722</v>
      </c>
      <c r="B864" s="110"/>
      <c r="C864" s="110"/>
      <c r="D864" s="149" t="e">
        <f t="shared" si="13"/>
        <v>#DIV/0!</v>
      </c>
      <c r="E864" s="110"/>
    </row>
    <row r="865" s="214" customFormat="1" ht="20.1" customHeight="1" spans="1:5">
      <c r="A865" s="110" t="s">
        <v>723</v>
      </c>
      <c r="B865" s="110">
        <v>125</v>
      </c>
      <c r="C865" s="110"/>
      <c r="D865" s="149" t="str">
        <f t="shared" si="13"/>
        <v>0.00%</v>
      </c>
      <c r="E865" s="110"/>
    </row>
    <row r="866" s="214" customFormat="1" ht="20.1" customHeight="1" spans="1:5">
      <c r="A866" s="110" t="s">
        <v>724</v>
      </c>
      <c r="B866" s="110"/>
      <c r="C866" s="110"/>
      <c r="D866" s="149" t="e">
        <f t="shared" si="13"/>
        <v>#DIV/0!</v>
      </c>
      <c r="E866" s="110"/>
    </row>
    <row r="867" s="214" customFormat="1" ht="20.1" customHeight="1" spans="1:5">
      <c r="A867" s="110" t="s">
        <v>725</v>
      </c>
      <c r="B867" s="110"/>
      <c r="C867" s="110"/>
      <c r="D867" s="149" t="e">
        <f t="shared" si="13"/>
        <v>#DIV/0!</v>
      </c>
      <c r="E867" s="110"/>
    </row>
    <row r="868" s="214" customFormat="1" ht="20.1" customHeight="1" spans="1:5">
      <c r="A868" s="110" t="s">
        <v>726</v>
      </c>
      <c r="B868" s="110"/>
      <c r="C868" s="110"/>
      <c r="D868" s="149" t="e">
        <f t="shared" si="13"/>
        <v>#DIV/0!</v>
      </c>
      <c r="E868" s="110"/>
    </row>
    <row r="869" s="214" customFormat="1" ht="20.1" customHeight="1" spans="1:5">
      <c r="A869" s="110" t="s">
        <v>727</v>
      </c>
      <c r="B869" s="110">
        <v>340</v>
      </c>
      <c r="C869" s="110">
        <v>355</v>
      </c>
      <c r="D869" s="149" t="str">
        <f t="shared" si="13"/>
        <v>104.41%</v>
      </c>
      <c r="E869" s="110"/>
    </row>
    <row r="870" s="214" customFormat="1" ht="20.1" customHeight="1" spans="1:5">
      <c r="A870" s="110" t="s">
        <v>728</v>
      </c>
      <c r="B870" s="110"/>
      <c r="C870" s="110"/>
      <c r="D870" s="149" t="e">
        <f t="shared" si="13"/>
        <v>#DIV/0!</v>
      </c>
      <c r="E870" s="110"/>
    </row>
    <row r="871" s="214" customFormat="1" ht="20.1" customHeight="1" spans="1:5">
      <c r="A871" s="110" t="s">
        <v>729</v>
      </c>
      <c r="B871" s="110"/>
      <c r="C871" s="110"/>
      <c r="D871" s="149" t="e">
        <f t="shared" si="13"/>
        <v>#DIV/0!</v>
      </c>
      <c r="E871" s="110"/>
    </row>
    <row r="872" s="214" customFormat="1" ht="20.1" customHeight="1" spans="1:5">
      <c r="A872" s="110" t="s">
        <v>730</v>
      </c>
      <c r="B872" s="110"/>
      <c r="C872" s="110"/>
      <c r="D872" s="149" t="e">
        <f t="shared" si="13"/>
        <v>#DIV/0!</v>
      </c>
      <c r="E872" s="110"/>
    </row>
    <row r="873" s="214" customFormat="1" ht="20.1" customHeight="1" spans="1:5">
      <c r="A873" s="110" t="s">
        <v>731</v>
      </c>
      <c r="B873" s="110"/>
      <c r="C873" s="110"/>
      <c r="D873" s="149" t="e">
        <f t="shared" si="13"/>
        <v>#DIV/0!</v>
      </c>
      <c r="E873" s="110"/>
    </row>
    <row r="874" s="214" customFormat="1" ht="20.1" customHeight="1" spans="1:5">
      <c r="A874" s="110" t="s">
        <v>732</v>
      </c>
      <c r="B874" s="110"/>
      <c r="C874" s="110"/>
      <c r="D874" s="149" t="e">
        <f t="shared" si="13"/>
        <v>#DIV/0!</v>
      </c>
      <c r="E874" s="110"/>
    </row>
    <row r="875" s="214" customFormat="1" ht="20.1" customHeight="1" spans="1:5">
      <c r="A875" s="110" t="s">
        <v>733</v>
      </c>
      <c r="B875" s="110">
        <v>10</v>
      </c>
      <c r="C875" s="110"/>
      <c r="D875" s="149" t="str">
        <f t="shared" si="13"/>
        <v>0.00%</v>
      </c>
      <c r="E875" s="110"/>
    </row>
    <row r="876" s="214" customFormat="1" ht="20.1" customHeight="1" spans="1:5">
      <c r="A876" s="110" t="s">
        <v>734</v>
      </c>
      <c r="B876" s="110"/>
      <c r="C876" s="110"/>
      <c r="D876" s="149" t="e">
        <f t="shared" si="13"/>
        <v>#DIV/0!</v>
      </c>
      <c r="E876" s="110"/>
    </row>
    <row r="877" s="214" customFormat="1" ht="20.25" customHeight="1" spans="1:5">
      <c r="A877" s="110" t="s">
        <v>735</v>
      </c>
      <c r="B877" s="110"/>
      <c r="C877" s="110"/>
      <c r="D877" s="149" t="e">
        <f t="shared" si="13"/>
        <v>#DIV/0!</v>
      </c>
      <c r="E877" s="110"/>
    </row>
    <row r="878" s="214" customFormat="1" ht="20.1" customHeight="1" spans="1:5">
      <c r="A878" s="110" t="s">
        <v>736</v>
      </c>
      <c r="B878" s="110"/>
      <c r="C878" s="110"/>
      <c r="D878" s="149" t="e">
        <f t="shared" si="13"/>
        <v>#DIV/0!</v>
      </c>
      <c r="E878" s="110"/>
    </row>
    <row r="879" s="214" customFormat="1" ht="20.1" customHeight="1" spans="1:5">
      <c r="A879" s="110" t="s">
        <v>737</v>
      </c>
      <c r="B879" s="110"/>
      <c r="C879" s="110"/>
      <c r="D879" s="149" t="e">
        <f t="shared" si="13"/>
        <v>#DIV/0!</v>
      </c>
      <c r="E879" s="110"/>
    </row>
    <row r="880" s="214" customFormat="1" ht="20.1" customHeight="1" spans="1:5">
      <c r="A880" s="110" t="s">
        <v>738</v>
      </c>
      <c r="B880" s="110"/>
      <c r="C880" s="110"/>
      <c r="D880" s="149" t="e">
        <f t="shared" si="13"/>
        <v>#DIV/0!</v>
      </c>
      <c r="E880" s="110"/>
    </row>
    <row r="881" s="214" customFormat="1" ht="20.1" customHeight="1" spans="1:5">
      <c r="A881" s="110" t="s">
        <v>739</v>
      </c>
      <c r="B881" s="110">
        <v>1</v>
      </c>
      <c r="C881" s="110"/>
      <c r="D881" s="149" t="str">
        <f t="shared" si="13"/>
        <v>0.00%</v>
      </c>
      <c r="E881" s="110"/>
    </row>
    <row r="882" s="214" customFormat="1" ht="20.1" customHeight="1" spans="1:5">
      <c r="A882" s="110" t="s">
        <v>740</v>
      </c>
      <c r="B882" s="110"/>
      <c r="C882" s="110"/>
      <c r="D882" s="149" t="e">
        <f t="shared" si="13"/>
        <v>#DIV/0!</v>
      </c>
      <c r="E882" s="110"/>
    </row>
    <row r="883" s="214" customFormat="1" ht="20.1" customHeight="1" spans="1:5">
      <c r="A883" s="110" t="s">
        <v>741</v>
      </c>
      <c r="B883" s="110"/>
      <c r="C883" s="110"/>
      <c r="D883" s="149" t="e">
        <f t="shared" si="13"/>
        <v>#DIV/0!</v>
      </c>
      <c r="E883" s="110"/>
    </row>
    <row r="884" s="214" customFormat="1" ht="20.1" customHeight="1" spans="1:5">
      <c r="A884" s="110" t="s">
        <v>742</v>
      </c>
      <c r="B884" s="131">
        <f>SUM(B885:B910)</f>
        <v>5810</v>
      </c>
      <c r="C884" s="131">
        <f>SUM(C885:C910)</f>
        <v>555</v>
      </c>
      <c r="D884" s="149" t="str">
        <f t="shared" si="13"/>
        <v>9.55%</v>
      </c>
      <c r="E884" s="110"/>
    </row>
    <row r="885" s="214" customFormat="1" ht="20.1" customHeight="1" spans="1:5">
      <c r="A885" s="110" t="s">
        <v>675</v>
      </c>
      <c r="B885" s="110">
        <v>283</v>
      </c>
      <c r="C885" s="110">
        <v>288</v>
      </c>
      <c r="D885" s="149" t="str">
        <f t="shared" si="13"/>
        <v>101.77%</v>
      </c>
      <c r="E885" s="110"/>
    </row>
    <row r="886" s="214" customFormat="1" ht="20.1" customHeight="1" spans="1:5">
      <c r="A886" s="110" t="s">
        <v>676</v>
      </c>
      <c r="B886" s="110"/>
      <c r="C886" s="110"/>
      <c r="D886" s="149" t="e">
        <f t="shared" si="13"/>
        <v>#DIV/0!</v>
      </c>
      <c r="E886" s="110"/>
    </row>
    <row r="887" s="214" customFormat="1" ht="20.1" customHeight="1" spans="1:5">
      <c r="A887" s="110" t="s">
        <v>677</v>
      </c>
      <c r="B887" s="110"/>
      <c r="C887" s="110"/>
      <c r="D887" s="149" t="e">
        <f t="shared" si="13"/>
        <v>#DIV/0!</v>
      </c>
      <c r="E887" s="110"/>
    </row>
    <row r="888" s="214" customFormat="1" ht="20.1" customHeight="1" spans="1:5">
      <c r="A888" s="110" t="s">
        <v>743</v>
      </c>
      <c r="B888" s="110">
        <v>178</v>
      </c>
      <c r="C888" s="110">
        <v>267</v>
      </c>
      <c r="D888" s="149" t="str">
        <f t="shared" si="13"/>
        <v>150.00%</v>
      </c>
      <c r="E888" s="110"/>
    </row>
    <row r="889" s="214" customFormat="1" ht="20.1" customHeight="1" spans="1:5">
      <c r="A889" s="110" t="s">
        <v>744</v>
      </c>
      <c r="B889" s="110">
        <v>3600</v>
      </c>
      <c r="C889" s="110"/>
      <c r="D889" s="149" t="str">
        <f t="shared" si="13"/>
        <v>0.00%</v>
      </c>
      <c r="E889" s="110"/>
    </row>
    <row r="890" s="214" customFormat="1" ht="20.1" customHeight="1" spans="1:5">
      <c r="A890" s="110" t="s">
        <v>745</v>
      </c>
      <c r="B890" s="110"/>
      <c r="C890" s="110"/>
      <c r="D890" s="149" t="e">
        <f t="shared" si="13"/>
        <v>#DIV/0!</v>
      </c>
      <c r="E890" s="110"/>
    </row>
    <row r="891" s="214" customFormat="1" ht="20.1" customHeight="1" spans="1:5">
      <c r="A891" s="110" t="s">
        <v>746</v>
      </c>
      <c r="B891" s="110"/>
      <c r="C891" s="110"/>
      <c r="D891" s="149" t="e">
        <f t="shared" si="13"/>
        <v>#DIV/0!</v>
      </c>
      <c r="E891" s="110"/>
    </row>
    <row r="892" s="214" customFormat="1" ht="20.1" customHeight="1" spans="1:5">
      <c r="A892" s="110" t="s">
        <v>747</v>
      </c>
      <c r="B892" s="110"/>
      <c r="C892" s="110"/>
      <c r="D892" s="149" t="e">
        <f t="shared" si="13"/>
        <v>#DIV/0!</v>
      </c>
      <c r="E892" s="110"/>
    </row>
    <row r="893" s="214" customFormat="1" ht="20.1" customHeight="1" spans="1:5">
      <c r="A893" s="110" t="s">
        <v>748</v>
      </c>
      <c r="B893" s="110"/>
      <c r="C893" s="110"/>
      <c r="D893" s="149" t="e">
        <f t="shared" si="13"/>
        <v>#DIV/0!</v>
      </c>
      <c r="E893" s="110"/>
    </row>
    <row r="894" s="214" customFormat="1" ht="20.1" customHeight="1" spans="1:5">
      <c r="A894" s="110" t="s">
        <v>749</v>
      </c>
      <c r="B894" s="110">
        <v>438</v>
      </c>
      <c r="C894" s="110"/>
      <c r="D894" s="149" t="str">
        <f t="shared" si="13"/>
        <v>0.00%</v>
      </c>
      <c r="E894" s="110"/>
    </row>
    <row r="895" s="214" customFormat="1" ht="20.1" customHeight="1" spans="1:5">
      <c r="A895" s="110" t="s">
        <v>750</v>
      </c>
      <c r="B895" s="110"/>
      <c r="C895" s="110"/>
      <c r="D895" s="149" t="e">
        <f t="shared" si="13"/>
        <v>#DIV/0!</v>
      </c>
      <c r="E895" s="110"/>
    </row>
    <row r="896" s="214" customFormat="1" ht="20.1" customHeight="1" spans="1:5">
      <c r="A896" s="110" t="s">
        <v>751</v>
      </c>
      <c r="B896" s="110"/>
      <c r="C896" s="110"/>
      <c r="D896" s="149" t="e">
        <f t="shared" si="13"/>
        <v>#DIV/0!</v>
      </c>
      <c r="E896" s="110"/>
    </row>
    <row r="897" s="214" customFormat="1" ht="20.1" customHeight="1" spans="1:5">
      <c r="A897" s="110" t="s">
        <v>752</v>
      </c>
      <c r="B897" s="110"/>
      <c r="C897" s="110"/>
      <c r="D897" s="149" t="e">
        <f t="shared" si="13"/>
        <v>#DIV/0!</v>
      </c>
      <c r="E897" s="110"/>
    </row>
    <row r="898" s="214" customFormat="1" ht="20.1" customHeight="1" spans="1:5">
      <c r="A898" s="110" t="s">
        <v>753</v>
      </c>
      <c r="B898" s="110">
        <v>47</v>
      </c>
      <c r="C898" s="110"/>
      <c r="D898" s="149" t="str">
        <f t="shared" si="13"/>
        <v>0.00%</v>
      </c>
      <c r="E898" s="110"/>
    </row>
    <row r="899" s="214" customFormat="1" ht="20.1" customHeight="1" spans="1:5">
      <c r="A899" s="110" t="s">
        <v>754</v>
      </c>
      <c r="B899" s="110"/>
      <c r="C899" s="110"/>
      <c r="D899" s="149" t="e">
        <f t="shared" si="13"/>
        <v>#DIV/0!</v>
      </c>
      <c r="E899" s="110"/>
    </row>
    <row r="900" s="214" customFormat="1" ht="20.1" customHeight="1" spans="1:5">
      <c r="A900" s="110" t="s">
        <v>755</v>
      </c>
      <c r="B900" s="110">
        <v>200</v>
      </c>
      <c r="C900" s="110"/>
      <c r="D900" s="149" t="str">
        <f t="shared" si="13"/>
        <v>0.00%</v>
      </c>
      <c r="E900" s="110"/>
    </row>
    <row r="901" s="214" customFormat="1" ht="20.1" customHeight="1" spans="1:5">
      <c r="A901" s="110" t="s">
        <v>756</v>
      </c>
      <c r="B901" s="110"/>
      <c r="C901" s="110"/>
      <c r="D901" s="149" t="e">
        <f t="shared" si="13"/>
        <v>#DIV/0!</v>
      </c>
      <c r="E901" s="110"/>
    </row>
    <row r="902" s="214" customFormat="1" ht="20.1" customHeight="1" spans="1:5">
      <c r="A902" s="110" t="s">
        <v>757</v>
      </c>
      <c r="B902" s="110"/>
      <c r="C902" s="110"/>
      <c r="D902" s="149" t="e">
        <f t="shared" ref="D902:D965" si="14">TEXT(C902/B902,"0.00%")</f>
        <v>#DIV/0!</v>
      </c>
      <c r="E902" s="110"/>
    </row>
    <row r="903" s="214" customFormat="1" ht="20.1" customHeight="1" spans="1:5">
      <c r="A903" s="110" t="s">
        <v>758</v>
      </c>
      <c r="B903" s="110">
        <v>932</v>
      </c>
      <c r="C903" s="110"/>
      <c r="D903" s="149" t="str">
        <f t="shared" si="14"/>
        <v>0.00%</v>
      </c>
      <c r="E903" s="110"/>
    </row>
    <row r="904" s="214" customFormat="1" ht="20.1" customHeight="1" spans="1:5">
      <c r="A904" s="110" t="s">
        <v>759</v>
      </c>
      <c r="B904" s="110">
        <v>14</v>
      </c>
      <c r="C904" s="110"/>
      <c r="D904" s="149" t="str">
        <f t="shared" si="14"/>
        <v>0.00%</v>
      </c>
      <c r="E904" s="110"/>
    </row>
    <row r="905" s="214" customFormat="1" ht="20.1" customHeight="1" spans="1:5">
      <c r="A905" s="110" t="s">
        <v>760</v>
      </c>
      <c r="B905" s="110"/>
      <c r="C905" s="110"/>
      <c r="D905" s="149" t="e">
        <f t="shared" si="14"/>
        <v>#DIV/0!</v>
      </c>
      <c r="E905" s="110"/>
    </row>
    <row r="906" s="214" customFormat="1" ht="20.1" customHeight="1" spans="1:5">
      <c r="A906" s="110" t="s">
        <v>761</v>
      </c>
      <c r="B906" s="110"/>
      <c r="C906" s="110"/>
      <c r="D906" s="149" t="e">
        <f t="shared" si="14"/>
        <v>#DIV/0!</v>
      </c>
      <c r="E906" s="110"/>
    </row>
    <row r="907" s="214" customFormat="1" ht="20.1" customHeight="1" spans="1:5">
      <c r="A907" s="110" t="s">
        <v>734</v>
      </c>
      <c r="B907" s="110"/>
      <c r="C907" s="110"/>
      <c r="D907" s="149" t="e">
        <f t="shared" si="14"/>
        <v>#DIV/0!</v>
      </c>
      <c r="E907" s="110"/>
    </row>
    <row r="908" s="214" customFormat="1" ht="20.1" customHeight="1" spans="1:5">
      <c r="A908" s="110" t="s">
        <v>762</v>
      </c>
      <c r="B908" s="110"/>
      <c r="C908" s="110"/>
      <c r="D908" s="149" t="e">
        <f t="shared" si="14"/>
        <v>#DIV/0!</v>
      </c>
      <c r="E908" s="110"/>
    </row>
    <row r="909" s="214" customFormat="1" ht="20.1" customHeight="1" spans="1:5">
      <c r="A909" s="110" t="s">
        <v>763</v>
      </c>
      <c r="B909" s="110"/>
      <c r="C909" s="110"/>
      <c r="D909" s="149" t="e">
        <f t="shared" si="14"/>
        <v>#DIV/0!</v>
      </c>
      <c r="E909" s="110"/>
    </row>
    <row r="910" s="214" customFormat="1" ht="20.1" customHeight="1" spans="1:5">
      <c r="A910" s="110" t="s">
        <v>764</v>
      </c>
      <c r="B910" s="110">
        <v>118</v>
      </c>
      <c r="C910" s="110"/>
      <c r="D910" s="149" t="str">
        <f t="shared" si="14"/>
        <v>0.00%</v>
      </c>
      <c r="E910" s="110"/>
    </row>
    <row r="911" s="214" customFormat="1" ht="20.1" customHeight="1" spans="1:5">
      <c r="A911" s="110" t="s">
        <v>765</v>
      </c>
      <c r="B911" s="131">
        <f>SUM(B912:B921)</f>
        <v>0</v>
      </c>
      <c r="C911" s="131">
        <f>SUM(C912:C921)</f>
        <v>0</v>
      </c>
      <c r="D911" s="149" t="e">
        <f t="shared" si="14"/>
        <v>#DIV/0!</v>
      </c>
      <c r="E911" s="110"/>
    </row>
    <row r="912" s="214" customFormat="1" ht="20.1" customHeight="1" spans="1:5">
      <c r="A912" s="110" t="s">
        <v>675</v>
      </c>
      <c r="B912" s="110"/>
      <c r="C912" s="110"/>
      <c r="D912" s="149" t="e">
        <f t="shared" si="14"/>
        <v>#DIV/0!</v>
      </c>
      <c r="E912" s="110"/>
    </row>
    <row r="913" s="214" customFormat="1" ht="20.1" customHeight="1" spans="1:5">
      <c r="A913" s="110" t="s">
        <v>676</v>
      </c>
      <c r="B913" s="110"/>
      <c r="C913" s="110"/>
      <c r="D913" s="149" t="e">
        <f t="shared" si="14"/>
        <v>#DIV/0!</v>
      </c>
      <c r="E913" s="110"/>
    </row>
    <row r="914" s="214" customFormat="1" ht="20.1" customHeight="1" spans="1:5">
      <c r="A914" s="110" t="s">
        <v>677</v>
      </c>
      <c r="B914" s="110"/>
      <c r="C914" s="110"/>
      <c r="D914" s="149" t="e">
        <f t="shared" si="14"/>
        <v>#DIV/0!</v>
      </c>
      <c r="E914" s="110"/>
    </row>
    <row r="915" s="214" customFormat="1" ht="20.1" customHeight="1" spans="1:5">
      <c r="A915" s="110" t="s">
        <v>766</v>
      </c>
      <c r="B915" s="110"/>
      <c r="C915" s="110"/>
      <c r="D915" s="149" t="e">
        <f t="shared" si="14"/>
        <v>#DIV/0!</v>
      </c>
      <c r="E915" s="110"/>
    </row>
    <row r="916" s="214" customFormat="1" ht="20.1" customHeight="1" spans="1:5">
      <c r="A916" s="110" t="s">
        <v>767</v>
      </c>
      <c r="B916" s="110"/>
      <c r="C916" s="110"/>
      <c r="D916" s="149" t="e">
        <f t="shared" si="14"/>
        <v>#DIV/0!</v>
      </c>
      <c r="E916" s="110"/>
    </row>
    <row r="917" s="214" customFormat="1" ht="20.1" customHeight="1" spans="1:5">
      <c r="A917" s="110" t="s">
        <v>768</v>
      </c>
      <c r="B917" s="110"/>
      <c r="C917" s="110"/>
      <c r="D917" s="149" t="e">
        <f t="shared" si="14"/>
        <v>#DIV/0!</v>
      </c>
      <c r="E917" s="110"/>
    </row>
    <row r="918" s="214" customFormat="1" ht="20.1" customHeight="1" spans="1:5">
      <c r="A918" s="110" t="s">
        <v>769</v>
      </c>
      <c r="B918" s="110"/>
      <c r="C918" s="110"/>
      <c r="D918" s="149" t="e">
        <f t="shared" si="14"/>
        <v>#DIV/0!</v>
      </c>
      <c r="E918" s="110"/>
    </row>
    <row r="919" s="214" customFormat="1" ht="20.1" customHeight="1" spans="1:5">
      <c r="A919" s="110" t="s">
        <v>770</v>
      </c>
      <c r="B919" s="110"/>
      <c r="C919" s="110"/>
      <c r="D919" s="149" t="e">
        <f t="shared" si="14"/>
        <v>#DIV/0!</v>
      </c>
      <c r="E919" s="110"/>
    </row>
    <row r="920" s="214" customFormat="1" ht="20.1" customHeight="1" spans="1:5">
      <c r="A920" s="110" t="s">
        <v>771</v>
      </c>
      <c r="B920" s="110"/>
      <c r="C920" s="110"/>
      <c r="D920" s="149" t="e">
        <f t="shared" si="14"/>
        <v>#DIV/0!</v>
      </c>
      <c r="E920" s="110"/>
    </row>
    <row r="921" s="214" customFormat="1" ht="20.1" customHeight="1" spans="1:5">
      <c r="A921" s="110" t="s">
        <v>772</v>
      </c>
      <c r="B921" s="110"/>
      <c r="C921" s="110"/>
      <c r="D921" s="149" t="e">
        <f t="shared" si="14"/>
        <v>#DIV/0!</v>
      </c>
      <c r="E921" s="110"/>
    </row>
    <row r="922" s="214" customFormat="1" ht="20.1" customHeight="1" spans="1:5">
      <c r="A922" s="110" t="s">
        <v>773</v>
      </c>
      <c r="B922" s="131">
        <f>SUM(B923:B932)</f>
        <v>16905</v>
      </c>
      <c r="C922" s="131">
        <f>SUM(C923:C932)</f>
        <v>260</v>
      </c>
      <c r="D922" s="149" t="str">
        <f t="shared" si="14"/>
        <v>1.54%</v>
      </c>
      <c r="E922" s="110"/>
    </row>
    <row r="923" s="214" customFormat="1" ht="20.1" customHeight="1" spans="1:5">
      <c r="A923" s="110" t="s">
        <v>675</v>
      </c>
      <c r="B923" s="110">
        <v>282</v>
      </c>
      <c r="C923" s="110">
        <v>260</v>
      </c>
      <c r="D923" s="149" t="str">
        <f t="shared" si="14"/>
        <v>92.20%</v>
      </c>
      <c r="E923" s="110"/>
    </row>
    <row r="924" s="214" customFormat="1" ht="20.1" customHeight="1" spans="1:5">
      <c r="A924" s="110" t="s">
        <v>676</v>
      </c>
      <c r="B924" s="110"/>
      <c r="C924" s="110"/>
      <c r="D924" s="149" t="e">
        <f t="shared" si="14"/>
        <v>#DIV/0!</v>
      </c>
      <c r="E924" s="110"/>
    </row>
    <row r="925" s="214" customFormat="1" ht="20.1" customHeight="1" spans="1:5">
      <c r="A925" s="110" t="s">
        <v>677</v>
      </c>
      <c r="B925" s="110"/>
      <c r="C925" s="110"/>
      <c r="D925" s="149" t="e">
        <f t="shared" si="14"/>
        <v>#DIV/0!</v>
      </c>
      <c r="E925" s="110"/>
    </row>
    <row r="926" s="214" customFormat="1" ht="20.1" customHeight="1" spans="1:5">
      <c r="A926" s="110" t="s">
        <v>774</v>
      </c>
      <c r="B926" s="110">
        <v>2113</v>
      </c>
      <c r="C926" s="110"/>
      <c r="D926" s="149" t="str">
        <f t="shared" si="14"/>
        <v>0.00%</v>
      </c>
      <c r="E926" s="110"/>
    </row>
    <row r="927" s="214" customFormat="1" ht="20.1" customHeight="1" spans="1:5">
      <c r="A927" s="110" t="s">
        <v>775</v>
      </c>
      <c r="B927" s="110">
        <v>140</v>
      </c>
      <c r="C927" s="110"/>
      <c r="D927" s="149" t="str">
        <f t="shared" si="14"/>
        <v>0.00%</v>
      </c>
      <c r="E927" s="110"/>
    </row>
    <row r="928" s="214" customFormat="1" ht="20.1" customHeight="1" spans="1:5">
      <c r="A928" s="110" t="s">
        <v>776</v>
      </c>
      <c r="B928" s="110"/>
      <c r="C928" s="110"/>
      <c r="D928" s="149" t="e">
        <f t="shared" si="14"/>
        <v>#DIV/0!</v>
      </c>
      <c r="E928" s="110"/>
    </row>
    <row r="929" s="214" customFormat="1" ht="20.1" customHeight="1" spans="1:5">
      <c r="A929" s="110" t="s">
        <v>777</v>
      </c>
      <c r="B929" s="110">
        <v>2437</v>
      </c>
      <c r="C929" s="110"/>
      <c r="D929" s="149" t="str">
        <f t="shared" si="14"/>
        <v>0.00%</v>
      </c>
      <c r="E929" s="110"/>
    </row>
    <row r="930" s="214" customFormat="1" ht="20.1" customHeight="1" spans="1:5">
      <c r="A930" s="110" t="s">
        <v>778</v>
      </c>
      <c r="B930" s="110">
        <v>1827</v>
      </c>
      <c r="C930" s="110"/>
      <c r="D930" s="149" t="str">
        <f t="shared" si="14"/>
        <v>0.00%</v>
      </c>
      <c r="E930" s="110"/>
    </row>
    <row r="931" s="214" customFormat="1" ht="20.1" customHeight="1" spans="1:5">
      <c r="A931" s="110" t="s">
        <v>779</v>
      </c>
      <c r="B931" s="110"/>
      <c r="C931" s="110"/>
      <c r="D931" s="149" t="e">
        <f t="shared" si="14"/>
        <v>#DIV/0!</v>
      </c>
      <c r="E931" s="110"/>
    </row>
    <row r="932" s="214" customFormat="1" ht="20.1" customHeight="1" spans="1:5">
      <c r="A932" s="110" t="s">
        <v>780</v>
      </c>
      <c r="B932" s="110">
        <v>10106</v>
      </c>
      <c r="C932" s="110"/>
      <c r="D932" s="149" t="str">
        <f t="shared" si="14"/>
        <v>0.00%</v>
      </c>
      <c r="E932" s="110"/>
    </row>
    <row r="933" s="214" customFormat="1" ht="20.1" customHeight="1" spans="1:5">
      <c r="A933" s="110" t="s">
        <v>781</v>
      </c>
      <c r="B933" s="131">
        <f>SUM(B934:B938)</f>
        <v>1269</v>
      </c>
      <c r="C933" s="131">
        <f>SUM(C934:C938)</f>
        <v>1176</v>
      </c>
      <c r="D933" s="149" t="str">
        <f t="shared" si="14"/>
        <v>92.67%</v>
      </c>
      <c r="E933" s="110"/>
    </row>
    <row r="934" s="214" customFormat="1" ht="20.1" customHeight="1" spans="1:5">
      <c r="A934" s="110" t="s">
        <v>782</v>
      </c>
      <c r="B934" s="110"/>
      <c r="C934" s="110"/>
      <c r="D934" s="149" t="e">
        <f t="shared" si="14"/>
        <v>#DIV/0!</v>
      </c>
      <c r="E934" s="110"/>
    </row>
    <row r="935" s="214" customFormat="1" ht="20.1" customHeight="1" spans="1:5">
      <c r="A935" s="110" t="s">
        <v>783</v>
      </c>
      <c r="B935" s="110">
        <v>1259</v>
      </c>
      <c r="C935" s="110">
        <v>1176</v>
      </c>
      <c r="D935" s="149" t="str">
        <f t="shared" si="14"/>
        <v>93.41%</v>
      </c>
      <c r="E935" s="110"/>
    </row>
    <row r="936" s="214" customFormat="1" ht="20.1" customHeight="1" spans="1:5">
      <c r="A936" s="110" t="s">
        <v>784</v>
      </c>
      <c r="B936" s="110"/>
      <c r="C936" s="110"/>
      <c r="D936" s="149" t="e">
        <f t="shared" si="14"/>
        <v>#DIV/0!</v>
      </c>
      <c r="E936" s="110"/>
    </row>
    <row r="937" s="214" customFormat="1" ht="20.1" customHeight="1" spans="1:5">
      <c r="A937" s="110" t="s">
        <v>785</v>
      </c>
      <c r="B937" s="110"/>
      <c r="C937" s="110"/>
      <c r="D937" s="149" t="e">
        <f t="shared" si="14"/>
        <v>#DIV/0!</v>
      </c>
      <c r="E937" s="110"/>
    </row>
    <row r="938" s="214" customFormat="1" ht="20.1" customHeight="1" spans="1:5">
      <c r="A938" s="110" t="s">
        <v>786</v>
      </c>
      <c r="B938" s="110">
        <v>10</v>
      </c>
      <c r="C938" s="110"/>
      <c r="D938" s="149" t="str">
        <f t="shared" si="14"/>
        <v>0.00%</v>
      </c>
      <c r="E938" s="110"/>
    </row>
    <row r="939" s="214" customFormat="1" ht="20.1" customHeight="1" spans="1:5">
      <c r="A939" s="110" t="s">
        <v>787</v>
      </c>
      <c r="B939" s="131">
        <f>SUM(B940:B945)</f>
        <v>4338</v>
      </c>
      <c r="C939" s="131">
        <f>SUM(C940:C945)</f>
        <v>896</v>
      </c>
      <c r="D939" s="149" t="str">
        <f t="shared" si="14"/>
        <v>20.65%</v>
      </c>
      <c r="E939" s="110"/>
    </row>
    <row r="940" s="214" customFormat="1" ht="20.1" customHeight="1" spans="1:5">
      <c r="A940" s="110" t="s">
        <v>788</v>
      </c>
      <c r="B940" s="110">
        <v>3034</v>
      </c>
      <c r="C940" s="110"/>
      <c r="D940" s="149" t="str">
        <f t="shared" si="14"/>
        <v>0.00%</v>
      </c>
      <c r="E940" s="110"/>
    </row>
    <row r="941" s="214" customFormat="1" ht="20.1" customHeight="1" spans="1:5">
      <c r="A941" s="110" t="s">
        <v>789</v>
      </c>
      <c r="B941" s="110"/>
      <c r="C941" s="110"/>
      <c r="D941" s="149" t="e">
        <f t="shared" si="14"/>
        <v>#DIV/0!</v>
      </c>
      <c r="E941" s="110"/>
    </row>
    <row r="942" s="214" customFormat="1" ht="20.1" customHeight="1" spans="1:5">
      <c r="A942" s="110" t="s">
        <v>790</v>
      </c>
      <c r="B942" s="110">
        <v>896</v>
      </c>
      <c r="C942" s="110">
        <v>896</v>
      </c>
      <c r="D942" s="149" t="str">
        <f t="shared" si="14"/>
        <v>100.00%</v>
      </c>
      <c r="E942" s="110"/>
    </row>
    <row r="943" s="214" customFormat="1" ht="20.1" customHeight="1" spans="1:5">
      <c r="A943" s="110" t="s">
        <v>791</v>
      </c>
      <c r="B943" s="110"/>
      <c r="C943" s="110"/>
      <c r="D943" s="149" t="e">
        <f t="shared" si="14"/>
        <v>#DIV/0!</v>
      </c>
      <c r="E943" s="110"/>
    </row>
    <row r="944" s="214" customFormat="1" ht="20.1" customHeight="1" spans="1:5">
      <c r="A944" s="110" t="s">
        <v>792</v>
      </c>
      <c r="B944" s="110">
        <v>368</v>
      </c>
      <c r="C944" s="110"/>
      <c r="D944" s="149" t="str">
        <f t="shared" si="14"/>
        <v>0.00%</v>
      </c>
      <c r="E944" s="110"/>
    </row>
    <row r="945" s="214" customFormat="1" ht="20.1" customHeight="1" spans="1:5">
      <c r="A945" s="110" t="s">
        <v>793</v>
      </c>
      <c r="B945" s="110">
        <v>40</v>
      </c>
      <c r="C945" s="110"/>
      <c r="D945" s="149" t="str">
        <f t="shared" si="14"/>
        <v>0.00%</v>
      </c>
      <c r="E945" s="110"/>
    </row>
    <row r="946" s="214" customFormat="1" ht="20.1" customHeight="1" spans="1:5">
      <c r="A946" s="110" t="s">
        <v>794</v>
      </c>
      <c r="B946" s="131">
        <f>SUM(B947:B952)</f>
        <v>505</v>
      </c>
      <c r="C946" s="131">
        <f>SUM(C947:C952)</f>
        <v>0</v>
      </c>
      <c r="D946" s="149" t="str">
        <f t="shared" si="14"/>
        <v>0.00%</v>
      </c>
      <c r="E946" s="110"/>
    </row>
    <row r="947" s="214" customFormat="1" ht="20.1" customHeight="1" spans="1:5">
      <c r="A947" s="110" t="s">
        <v>795</v>
      </c>
      <c r="B947" s="110"/>
      <c r="C947" s="110"/>
      <c r="D947" s="149" t="e">
        <f t="shared" si="14"/>
        <v>#DIV/0!</v>
      </c>
      <c r="E947" s="110"/>
    </row>
    <row r="948" s="214" customFormat="1" ht="20.1" customHeight="1" spans="1:5">
      <c r="A948" s="110" t="s">
        <v>796</v>
      </c>
      <c r="B948" s="110">
        <v>131</v>
      </c>
      <c r="C948" s="110"/>
      <c r="D948" s="149" t="str">
        <f t="shared" si="14"/>
        <v>0.00%</v>
      </c>
      <c r="E948" s="110"/>
    </row>
    <row r="949" s="214" customFormat="1" ht="20.1" customHeight="1" spans="1:5">
      <c r="A949" s="110" t="s">
        <v>797</v>
      </c>
      <c r="B949" s="110">
        <v>299</v>
      </c>
      <c r="C949" s="110"/>
      <c r="D949" s="149" t="str">
        <f t="shared" si="14"/>
        <v>0.00%</v>
      </c>
      <c r="E949" s="110"/>
    </row>
    <row r="950" s="214" customFormat="1" ht="20.1" customHeight="1" spans="1:5">
      <c r="A950" s="110" t="s">
        <v>798</v>
      </c>
      <c r="B950" s="110">
        <v>75</v>
      </c>
      <c r="C950" s="110"/>
      <c r="D950" s="149" t="str">
        <f t="shared" si="14"/>
        <v>0.00%</v>
      </c>
      <c r="E950" s="110"/>
    </row>
    <row r="951" s="214" customFormat="1" ht="20.1" customHeight="1" spans="1:5">
      <c r="A951" s="110" t="s">
        <v>799</v>
      </c>
      <c r="B951" s="110"/>
      <c r="C951" s="110"/>
      <c r="D951" s="149" t="e">
        <f t="shared" si="14"/>
        <v>#DIV/0!</v>
      </c>
      <c r="E951" s="110"/>
    </row>
    <row r="952" s="214" customFormat="1" ht="20.1" customHeight="1" spans="1:5">
      <c r="A952" s="110" t="s">
        <v>800</v>
      </c>
      <c r="B952" s="110"/>
      <c r="C952" s="110"/>
      <c r="D952" s="149" t="e">
        <f t="shared" si="14"/>
        <v>#DIV/0!</v>
      </c>
      <c r="E952" s="110"/>
    </row>
    <row r="953" s="214" customFormat="1" ht="20.1" customHeight="1" spans="1:5">
      <c r="A953" s="110" t="s">
        <v>801</v>
      </c>
      <c r="B953" s="131">
        <f>SUM(B954:B956)</f>
        <v>0</v>
      </c>
      <c r="C953" s="131">
        <f>SUM(C954:C956)</f>
        <v>0</v>
      </c>
      <c r="D953" s="149" t="e">
        <f t="shared" si="14"/>
        <v>#DIV/0!</v>
      </c>
      <c r="E953" s="110"/>
    </row>
    <row r="954" s="214" customFormat="1" ht="20.1" customHeight="1" spans="1:5">
      <c r="A954" s="110" t="s">
        <v>802</v>
      </c>
      <c r="B954" s="110"/>
      <c r="C954" s="110"/>
      <c r="D954" s="149" t="e">
        <f t="shared" si="14"/>
        <v>#DIV/0!</v>
      </c>
      <c r="E954" s="110"/>
    </row>
    <row r="955" s="214" customFormat="1" ht="20.1" customHeight="1" spans="1:5">
      <c r="A955" s="110" t="s">
        <v>803</v>
      </c>
      <c r="B955" s="110"/>
      <c r="C955" s="110"/>
      <c r="D955" s="149" t="e">
        <f t="shared" si="14"/>
        <v>#DIV/0!</v>
      </c>
      <c r="E955" s="110"/>
    </row>
    <row r="956" s="214" customFormat="1" ht="20.1" customHeight="1" spans="1:5">
      <c r="A956" s="110" t="s">
        <v>804</v>
      </c>
      <c r="B956" s="110"/>
      <c r="C956" s="110"/>
      <c r="D956" s="149" t="e">
        <f t="shared" si="14"/>
        <v>#DIV/0!</v>
      </c>
      <c r="E956" s="110"/>
    </row>
    <row r="957" s="214" customFormat="1" ht="20.1" customHeight="1" spans="1:5">
      <c r="A957" s="110" t="s">
        <v>805</v>
      </c>
      <c r="B957" s="131">
        <f>SUM(B958:B959)</f>
        <v>341</v>
      </c>
      <c r="C957" s="131">
        <f>SUM(C958:C959)</f>
        <v>0</v>
      </c>
      <c r="D957" s="149" t="str">
        <f t="shared" si="14"/>
        <v>0.00%</v>
      </c>
      <c r="E957" s="110"/>
    </row>
    <row r="958" s="214" customFormat="1" ht="20.1" customHeight="1" spans="1:5">
      <c r="A958" s="110" t="s">
        <v>806</v>
      </c>
      <c r="B958" s="110"/>
      <c r="C958" s="110"/>
      <c r="D958" s="149" t="e">
        <f t="shared" si="14"/>
        <v>#DIV/0!</v>
      </c>
      <c r="E958" s="110"/>
    </row>
    <row r="959" s="214" customFormat="1" ht="20.1" customHeight="1" spans="1:5">
      <c r="A959" s="110" t="s">
        <v>807</v>
      </c>
      <c r="B959" s="110">
        <v>341</v>
      </c>
      <c r="C959" s="110"/>
      <c r="D959" s="149" t="str">
        <f t="shared" si="14"/>
        <v>0.00%</v>
      </c>
      <c r="E959" s="110"/>
    </row>
    <row r="960" s="214" customFormat="1" ht="20.1" customHeight="1" spans="1:5">
      <c r="A960" s="49" t="s">
        <v>808</v>
      </c>
      <c r="B960" s="49">
        <f>SUM(B961,B984,B994,B1004,B1009,B1016,B1021)</f>
        <v>2229</v>
      </c>
      <c r="C960" s="49">
        <f>SUM(C961,C984,C994,C1004,C1009,C1016,C1021)</f>
        <v>1662</v>
      </c>
      <c r="D960" s="149" t="str">
        <f t="shared" si="14"/>
        <v>74.56%</v>
      </c>
      <c r="E960" s="110"/>
    </row>
    <row r="961" s="214" customFormat="1" ht="20.1" customHeight="1" spans="1:5">
      <c r="A961" s="110" t="s">
        <v>809</v>
      </c>
      <c r="B961" s="131">
        <f>SUM(B962:B983)</f>
        <v>1565</v>
      </c>
      <c r="C961" s="131">
        <f>SUM(C962:C983)</f>
        <v>0</v>
      </c>
      <c r="D961" s="149" t="str">
        <f t="shared" si="14"/>
        <v>0.00%</v>
      </c>
      <c r="E961" s="110"/>
    </row>
    <row r="962" s="214" customFormat="1" ht="20.1" customHeight="1" spans="1:5">
      <c r="A962" s="110" t="s">
        <v>675</v>
      </c>
      <c r="B962" s="110"/>
      <c r="C962" s="110"/>
      <c r="D962" s="149" t="e">
        <f t="shared" si="14"/>
        <v>#DIV/0!</v>
      </c>
      <c r="E962" s="110"/>
    </row>
    <row r="963" s="214" customFormat="1" ht="20.1" customHeight="1" spans="1:5">
      <c r="A963" s="110" t="s">
        <v>676</v>
      </c>
      <c r="B963" s="110"/>
      <c r="C963" s="110"/>
      <c r="D963" s="149" t="e">
        <f t="shared" si="14"/>
        <v>#DIV/0!</v>
      </c>
      <c r="E963" s="110"/>
    </row>
    <row r="964" s="214" customFormat="1" ht="20.1" customHeight="1" spans="1:5">
      <c r="A964" s="110" t="s">
        <v>677</v>
      </c>
      <c r="B964" s="110"/>
      <c r="C964" s="110"/>
      <c r="D964" s="149" t="e">
        <f t="shared" si="14"/>
        <v>#DIV/0!</v>
      </c>
      <c r="E964" s="110"/>
    </row>
    <row r="965" s="214" customFormat="1" ht="20.1" customHeight="1" spans="1:5">
      <c r="A965" s="110" t="s">
        <v>810</v>
      </c>
      <c r="B965" s="110"/>
      <c r="C965" s="110"/>
      <c r="D965" s="149" t="e">
        <f t="shared" si="14"/>
        <v>#DIV/0!</v>
      </c>
      <c r="E965" s="110"/>
    </row>
    <row r="966" s="214" customFormat="1" ht="20.1" customHeight="1" spans="1:5">
      <c r="A966" s="110" t="s">
        <v>811</v>
      </c>
      <c r="B966" s="110">
        <v>269</v>
      </c>
      <c r="C966" s="110"/>
      <c r="D966" s="149" t="str">
        <f t="shared" ref="D966:D1029" si="15">TEXT(C966/B966,"0.00%")</f>
        <v>0.00%</v>
      </c>
      <c r="E966" s="110"/>
    </row>
    <row r="967" s="214" customFormat="1" ht="20.1" customHeight="1" spans="1:5">
      <c r="A967" s="110" t="s">
        <v>812</v>
      </c>
      <c r="B967" s="110"/>
      <c r="C967" s="110"/>
      <c r="D967" s="149" t="e">
        <f t="shared" si="15"/>
        <v>#DIV/0!</v>
      </c>
      <c r="E967" s="110"/>
    </row>
    <row r="968" s="214" customFormat="1" ht="20.1" customHeight="1" spans="1:5">
      <c r="A968" s="110" t="s">
        <v>813</v>
      </c>
      <c r="B968" s="110"/>
      <c r="C968" s="110"/>
      <c r="D968" s="149" t="e">
        <f t="shared" si="15"/>
        <v>#DIV/0!</v>
      </c>
      <c r="E968" s="110"/>
    </row>
    <row r="969" s="214" customFormat="1" ht="20.1" customHeight="1" spans="1:5">
      <c r="A969" s="110" t="s">
        <v>814</v>
      </c>
      <c r="B969" s="110"/>
      <c r="C969" s="110"/>
      <c r="D969" s="149" t="e">
        <f t="shared" si="15"/>
        <v>#DIV/0!</v>
      </c>
      <c r="E969" s="110"/>
    </row>
    <row r="970" s="214" customFormat="1" ht="20.1" customHeight="1" spans="1:5">
      <c r="A970" s="110" t="s">
        <v>815</v>
      </c>
      <c r="B970" s="110"/>
      <c r="C970" s="110"/>
      <c r="D970" s="149" t="e">
        <f t="shared" si="15"/>
        <v>#DIV/0!</v>
      </c>
      <c r="E970" s="110"/>
    </row>
    <row r="971" s="214" customFormat="1" ht="20.1" customHeight="1" spans="1:5">
      <c r="A971" s="110" t="s">
        <v>816</v>
      </c>
      <c r="B971" s="110"/>
      <c r="C971" s="110"/>
      <c r="D971" s="149" t="e">
        <f t="shared" si="15"/>
        <v>#DIV/0!</v>
      </c>
      <c r="E971" s="110"/>
    </row>
    <row r="972" s="214" customFormat="1" ht="20.1" customHeight="1" spans="1:5">
      <c r="A972" s="110" t="s">
        <v>817</v>
      </c>
      <c r="B972" s="110"/>
      <c r="C972" s="110"/>
      <c r="D972" s="149" t="e">
        <f t="shared" si="15"/>
        <v>#DIV/0!</v>
      </c>
      <c r="E972" s="110"/>
    </row>
    <row r="973" s="214" customFormat="1" ht="20.1" customHeight="1" spans="1:5">
      <c r="A973" s="110" t="s">
        <v>818</v>
      </c>
      <c r="B973" s="110"/>
      <c r="C973" s="110"/>
      <c r="D973" s="149" t="e">
        <f t="shared" si="15"/>
        <v>#DIV/0!</v>
      </c>
      <c r="E973" s="110"/>
    </row>
    <row r="974" s="214" customFormat="1" ht="20.1" customHeight="1" spans="1:5">
      <c r="A974" s="110" t="s">
        <v>819</v>
      </c>
      <c r="B974" s="110"/>
      <c r="C974" s="110"/>
      <c r="D974" s="149" t="e">
        <f t="shared" si="15"/>
        <v>#DIV/0!</v>
      </c>
      <c r="E974" s="110"/>
    </row>
    <row r="975" s="214" customFormat="1" ht="20.1" customHeight="1" spans="1:5">
      <c r="A975" s="110" t="s">
        <v>820</v>
      </c>
      <c r="B975" s="110"/>
      <c r="C975" s="110"/>
      <c r="D975" s="149" t="e">
        <f t="shared" si="15"/>
        <v>#DIV/0!</v>
      </c>
      <c r="E975" s="110"/>
    </row>
    <row r="976" s="214" customFormat="1" ht="20.1" customHeight="1" spans="1:5">
      <c r="A976" s="110" t="s">
        <v>821</v>
      </c>
      <c r="B976" s="110"/>
      <c r="C976" s="110"/>
      <c r="D976" s="149" t="e">
        <f t="shared" si="15"/>
        <v>#DIV/0!</v>
      </c>
      <c r="E976" s="110"/>
    </row>
    <row r="977" s="214" customFormat="1" ht="20.1" customHeight="1" spans="1:5">
      <c r="A977" s="110" t="s">
        <v>822</v>
      </c>
      <c r="B977" s="110"/>
      <c r="C977" s="110"/>
      <c r="D977" s="149" t="e">
        <f t="shared" si="15"/>
        <v>#DIV/0!</v>
      </c>
      <c r="E977" s="110"/>
    </row>
    <row r="978" s="214" customFormat="1" ht="20.1" customHeight="1" spans="1:5">
      <c r="A978" s="110" t="s">
        <v>823</v>
      </c>
      <c r="B978" s="110"/>
      <c r="C978" s="110"/>
      <c r="D978" s="149" t="e">
        <f t="shared" si="15"/>
        <v>#DIV/0!</v>
      </c>
      <c r="E978" s="110"/>
    </row>
    <row r="979" s="214" customFormat="1" ht="18.75" customHeight="1" spans="1:5">
      <c r="A979" s="110" t="s">
        <v>824</v>
      </c>
      <c r="B979" s="110"/>
      <c r="C979" s="110"/>
      <c r="D979" s="149" t="e">
        <f t="shared" si="15"/>
        <v>#DIV/0!</v>
      </c>
      <c r="E979" s="110"/>
    </row>
    <row r="980" s="214" customFormat="1" ht="20.1" customHeight="1" spans="1:5">
      <c r="A980" s="110" t="s">
        <v>825</v>
      </c>
      <c r="B980" s="110"/>
      <c r="C980" s="110"/>
      <c r="D980" s="149" t="e">
        <f t="shared" si="15"/>
        <v>#DIV/0!</v>
      </c>
      <c r="E980" s="110"/>
    </row>
    <row r="981" s="214" customFormat="1" ht="20.1" customHeight="1" spans="1:5">
      <c r="A981" s="110" t="s">
        <v>826</v>
      </c>
      <c r="B981" s="110"/>
      <c r="C981" s="110"/>
      <c r="D981" s="149" t="e">
        <f t="shared" si="15"/>
        <v>#DIV/0!</v>
      </c>
      <c r="E981" s="110"/>
    </row>
    <row r="982" s="214" customFormat="1" ht="20.1" customHeight="1" spans="1:5">
      <c r="A982" s="110" t="s">
        <v>827</v>
      </c>
      <c r="B982" s="110"/>
      <c r="C982" s="110"/>
      <c r="D982" s="149" t="e">
        <f t="shared" si="15"/>
        <v>#DIV/0!</v>
      </c>
      <c r="E982" s="110"/>
    </row>
    <row r="983" s="214" customFormat="1" ht="20.1" customHeight="1" spans="1:5">
      <c r="A983" s="110" t="s">
        <v>828</v>
      </c>
      <c r="B983" s="110">
        <v>1296</v>
      </c>
      <c r="C983" s="110"/>
      <c r="D983" s="149" t="str">
        <f t="shared" si="15"/>
        <v>0.00%</v>
      </c>
      <c r="E983" s="110"/>
    </row>
    <row r="984" s="214" customFormat="1" ht="20.1" customHeight="1" spans="1:5">
      <c r="A984" s="110" t="s">
        <v>829</v>
      </c>
      <c r="B984" s="131">
        <f>SUM(B985:B993)</f>
        <v>0</v>
      </c>
      <c r="C984" s="131">
        <f>SUM(C985:C993)</f>
        <v>0</v>
      </c>
      <c r="D984" s="149" t="e">
        <f t="shared" si="15"/>
        <v>#DIV/0!</v>
      </c>
      <c r="E984" s="110"/>
    </row>
    <row r="985" s="214" customFormat="1" ht="20.1" customHeight="1" spans="1:5">
      <c r="A985" s="110" t="s">
        <v>675</v>
      </c>
      <c r="B985" s="110"/>
      <c r="C985" s="110"/>
      <c r="D985" s="149" t="e">
        <f t="shared" si="15"/>
        <v>#DIV/0!</v>
      </c>
      <c r="E985" s="110"/>
    </row>
    <row r="986" s="214" customFormat="1" ht="20.1" customHeight="1" spans="1:5">
      <c r="A986" s="110" t="s">
        <v>676</v>
      </c>
      <c r="B986" s="110"/>
      <c r="C986" s="110"/>
      <c r="D986" s="149" t="e">
        <f t="shared" si="15"/>
        <v>#DIV/0!</v>
      </c>
      <c r="E986" s="110"/>
    </row>
    <row r="987" s="214" customFormat="1" ht="20.1" customHeight="1" spans="1:5">
      <c r="A987" s="110" t="s">
        <v>677</v>
      </c>
      <c r="B987" s="110"/>
      <c r="C987" s="110"/>
      <c r="D987" s="149" t="e">
        <f t="shared" si="15"/>
        <v>#DIV/0!</v>
      </c>
      <c r="E987" s="110"/>
    </row>
    <row r="988" s="214" customFormat="1" ht="20.1" customHeight="1" spans="1:5">
      <c r="A988" s="110" t="s">
        <v>830</v>
      </c>
      <c r="B988" s="110"/>
      <c r="C988" s="110"/>
      <c r="D988" s="149" t="e">
        <f t="shared" si="15"/>
        <v>#DIV/0!</v>
      </c>
      <c r="E988" s="110"/>
    </row>
    <row r="989" s="214" customFormat="1" ht="20.1" customHeight="1" spans="1:5">
      <c r="A989" s="110" t="s">
        <v>831</v>
      </c>
      <c r="B989" s="110"/>
      <c r="C989" s="110"/>
      <c r="D989" s="149" t="e">
        <f t="shared" si="15"/>
        <v>#DIV/0!</v>
      </c>
      <c r="E989" s="110"/>
    </row>
    <row r="990" s="214" customFormat="1" ht="20.1" customHeight="1" spans="1:5">
      <c r="A990" s="110" t="s">
        <v>832</v>
      </c>
      <c r="B990" s="110"/>
      <c r="C990" s="110"/>
      <c r="D990" s="149" t="e">
        <f t="shared" si="15"/>
        <v>#DIV/0!</v>
      </c>
      <c r="E990" s="110"/>
    </row>
    <row r="991" s="214" customFormat="1" ht="20.1" customHeight="1" spans="1:5">
      <c r="A991" s="110" t="s">
        <v>833</v>
      </c>
      <c r="B991" s="110"/>
      <c r="C991" s="110"/>
      <c r="D991" s="149" t="e">
        <f t="shared" si="15"/>
        <v>#DIV/0!</v>
      </c>
      <c r="E991" s="110"/>
    </row>
    <row r="992" s="214" customFormat="1" ht="20.1" customHeight="1" spans="1:5">
      <c r="A992" s="110" t="s">
        <v>834</v>
      </c>
      <c r="B992" s="110"/>
      <c r="C992" s="110"/>
      <c r="D992" s="149" t="e">
        <f t="shared" si="15"/>
        <v>#DIV/0!</v>
      </c>
      <c r="E992" s="110"/>
    </row>
    <row r="993" s="214" customFormat="1" ht="20.1" customHeight="1" spans="1:5">
      <c r="A993" s="110" t="s">
        <v>835</v>
      </c>
      <c r="B993" s="110"/>
      <c r="C993" s="110"/>
      <c r="D993" s="149" t="e">
        <f t="shared" si="15"/>
        <v>#DIV/0!</v>
      </c>
      <c r="E993" s="110"/>
    </row>
    <row r="994" s="214" customFormat="1" ht="20.1" customHeight="1" spans="1:5">
      <c r="A994" s="110" t="s">
        <v>836</v>
      </c>
      <c r="B994" s="131">
        <f>SUM(B995:B1003)</f>
        <v>492</v>
      </c>
      <c r="C994" s="131">
        <f>SUM(C995:C1003)</f>
        <v>0</v>
      </c>
      <c r="D994" s="149" t="str">
        <f t="shared" si="15"/>
        <v>0.00%</v>
      </c>
      <c r="E994" s="110"/>
    </row>
    <row r="995" s="214" customFormat="1" ht="20.1" customHeight="1" spans="1:5">
      <c r="A995" s="110" t="s">
        <v>675</v>
      </c>
      <c r="B995" s="110"/>
      <c r="C995" s="110"/>
      <c r="D995" s="149" t="e">
        <f t="shared" si="15"/>
        <v>#DIV/0!</v>
      </c>
      <c r="E995" s="110"/>
    </row>
    <row r="996" s="214" customFormat="1" ht="20.1" customHeight="1" spans="1:5">
      <c r="A996" s="110" t="s">
        <v>676</v>
      </c>
      <c r="B996" s="110"/>
      <c r="C996" s="110"/>
      <c r="D996" s="149" t="e">
        <f t="shared" si="15"/>
        <v>#DIV/0!</v>
      </c>
      <c r="E996" s="110"/>
    </row>
    <row r="997" s="214" customFormat="1" ht="20.1" customHeight="1" spans="1:5">
      <c r="A997" s="110" t="s">
        <v>677</v>
      </c>
      <c r="B997" s="110"/>
      <c r="C997" s="110"/>
      <c r="D997" s="149" t="e">
        <f t="shared" si="15"/>
        <v>#DIV/0!</v>
      </c>
      <c r="E997" s="110"/>
    </row>
    <row r="998" s="214" customFormat="1" ht="20.1" customHeight="1" spans="1:5">
      <c r="A998" s="110" t="s">
        <v>837</v>
      </c>
      <c r="B998" s="110"/>
      <c r="C998" s="110"/>
      <c r="D998" s="149" t="e">
        <f t="shared" si="15"/>
        <v>#DIV/0!</v>
      </c>
      <c r="E998" s="110"/>
    </row>
    <row r="999" s="214" customFormat="1" ht="20.1" customHeight="1" spans="1:5">
      <c r="A999" s="110" t="s">
        <v>838</v>
      </c>
      <c r="B999" s="110"/>
      <c r="C999" s="110"/>
      <c r="D999" s="149" t="e">
        <f t="shared" si="15"/>
        <v>#DIV/0!</v>
      </c>
      <c r="E999" s="110"/>
    </row>
    <row r="1000" s="214" customFormat="1" ht="20.1" customHeight="1" spans="1:5">
      <c r="A1000" s="110" t="s">
        <v>839</v>
      </c>
      <c r="B1000" s="110"/>
      <c r="C1000" s="110"/>
      <c r="D1000" s="149" t="e">
        <f t="shared" si="15"/>
        <v>#DIV/0!</v>
      </c>
      <c r="E1000" s="110"/>
    </row>
    <row r="1001" s="214" customFormat="1" ht="20.1" customHeight="1" spans="1:5">
      <c r="A1001" s="110" t="s">
        <v>840</v>
      </c>
      <c r="B1001" s="110"/>
      <c r="C1001" s="110"/>
      <c r="D1001" s="149" t="e">
        <f t="shared" si="15"/>
        <v>#DIV/0!</v>
      </c>
      <c r="E1001" s="110"/>
    </row>
    <row r="1002" s="214" customFormat="1" ht="20.1" customHeight="1" spans="1:5">
      <c r="A1002" s="110" t="s">
        <v>841</v>
      </c>
      <c r="B1002" s="110"/>
      <c r="C1002" s="110"/>
      <c r="D1002" s="149" t="e">
        <f t="shared" si="15"/>
        <v>#DIV/0!</v>
      </c>
      <c r="E1002" s="110"/>
    </row>
    <row r="1003" s="214" customFormat="1" ht="20.1" customHeight="1" spans="1:5">
      <c r="A1003" s="110" t="s">
        <v>842</v>
      </c>
      <c r="B1003" s="110">
        <v>492</v>
      </c>
      <c r="C1003" s="110"/>
      <c r="D1003" s="149" t="str">
        <f t="shared" si="15"/>
        <v>0.00%</v>
      </c>
      <c r="E1003" s="110"/>
    </row>
    <row r="1004" s="214" customFormat="1" ht="20.1" customHeight="1" spans="1:5">
      <c r="A1004" s="110" t="s">
        <v>843</v>
      </c>
      <c r="B1004" s="131">
        <f>SUM(B1005:B1008)</f>
        <v>50</v>
      </c>
      <c r="C1004" s="131">
        <f>SUM(C1005:C1008)</f>
        <v>0</v>
      </c>
      <c r="D1004" s="149" t="str">
        <f t="shared" si="15"/>
        <v>0.00%</v>
      </c>
      <c r="E1004" s="110"/>
    </row>
    <row r="1005" s="214" customFormat="1" ht="20.1" customHeight="1" spans="1:5">
      <c r="A1005" s="110" t="s">
        <v>844</v>
      </c>
      <c r="B1005" s="110">
        <v>10</v>
      </c>
      <c r="C1005" s="110"/>
      <c r="D1005" s="149" t="str">
        <f t="shared" si="15"/>
        <v>0.00%</v>
      </c>
      <c r="E1005" s="110"/>
    </row>
    <row r="1006" s="214" customFormat="1" ht="20.1" customHeight="1" spans="1:5">
      <c r="A1006" s="110" t="s">
        <v>845</v>
      </c>
      <c r="B1006" s="110">
        <v>19</v>
      </c>
      <c r="C1006" s="110"/>
      <c r="D1006" s="149" t="str">
        <f t="shared" si="15"/>
        <v>0.00%</v>
      </c>
      <c r="E1006" s="110"/>
    </row>
    <row r="1007" s="214" customFormat="1" ht="20.1" customHeight="1" spans="1:5">
      <c r="A1007" s="110" t="s">
        <v>846</v>
      </c>
      <c r="B1007" s="110">
        <v>21</v>
      </c>
      <c r="C1007" s="110"/>
      <c r="D1007" s="149" t="str">
        <f t="shared" si="15"/>
        <v>0.00%</v>
      </c>
      <c r="E1007" s="110"/>
    </row>
    <row r="1008" s="214" customFormat="1" ht="20.1" customHeight="1" spans="1:5">
      <c r="A1008" s="110" t="s">
        <v>847</v>
      </c>
      <c r="B1008" s="110"/>
      <c r="C1008" s="110"/>
      <c r="D1008" s="149" t="e">
        <f t="shared" si="15"/>
        <v>#DIV/0!</v>
      </c>
      <c r="E1008" s="110"/>
    </row>
    <row r="1009" s="214" customFormat="1" ht="20.1" customHeight="1" spans="1:5">
      <c r="A1009" s="110" t="s">
        <v>848</v>
      </c>
      <c r="B1009" s="131">
        <f>SUM(B1010:B1015)</f>
        <v>0</v>
      </c>
      <c r="C1009" s="131">
        <f>SUM(C1010:C1015)</f>
        <v>0</v>
      </c>
      <c r="D1009" s="149" t="e">
        <f t="shared" si="15"/>
        <v>#DIV/0!</v>
      </c>
      <c r="E1009" s="110"/>
    </row>
    <row r="1010" s="214" customFormat="1" ht="20.1" customHeight="1" spans="1:5">
      <c r="A1010" s="110" t="s">
        <v>675</v>
      </c>
      <c r="B1010" s="110"/>
      <c r="C1010" s="110"/>
      <c r="D1010" s="149" t="e">
        <f t="shared" si="15"/>
        <v>#DIV/0!</v>
      </c>
      <c r="E1010" s="110"/>
    </row>
    <row r="1011" s="214" customFormat="1" ht="20.1" customHeight="1" spans="1:5">
      <c r="A1011" s="110" t="s">
        <v>676</v>
      </c>
      <c r="B1011" s="110"/>
      <c r="C1011" s="110"/>
      <c r="D1011" s="149" t="e">
        <f t="shared" si="15"/>
        <v>#DIV/0!</v>
      </c>
      <c r="E1011" s="110"/>
    </row>
    <row r="1012" s="214" customFormat="1" ht="20.1" customHeight="1" spans="1:5">
      <c r="A1012" s="110" t="s">
        <v>677</v>
      </c>
      <c r="B1012" s="110"/>
      <c r="C1012" s="110"/>
      <c r="D1012" s="149" t="e">
        <f t="shared" si="15"/>
        <v>#DIV/0!</v>
      </c>
      <c r="E1012" s="110"/>
    </row>
    <row r="1013" s="214" customFormat="1" ht="20.1" customHeight="1" spans="1:5">
      <c r="A1013" s="110" t="s">
        <v>834</v>
      </c>
      <c r="B1013" s="110"/>
      <c r="C1013" s="110"/>
      <c r="D1013" s="149" t="e">
        <f t="shared" si="15"/>
        <v>#DIV/0!</v>
      </c>
      <c r="E1013" s="110"/>
    </row>
    <row r="1014" s="214" customFormat="1" ht="20.1" customHeight="1" spans="1:5">
      <c r="A1014" s="110" t="s">
        <v>849</v>
      </c>
      <c r="B1014" s="110"/>
      <c r="C1014" s="110"/>
      <c r="D1014" s="149" t="e">
        <f t="shared" si="15"/>
        <v>#DIV/0!</v>
      </c>
      <c r="E1014" s="110"/>
    </row>
    <row r="1015" s="214" customFormat="1" ht="20.1" customHeight="1" spans="1:5">
      <c r="A1015" s="110" t="s">
        <v>850</v>
      </c>
      <c r="B1015" s="110"/>
      <c r="C1015" s="110"/>
      <c r="D1015" s="149" t="e">
        <f t="shared" si="15"/>
        <v>#DIV/0!</v>
      </c>
      <c r="E1015" s="110"/>
    </row>
    <row r="1016" s="214" customFormat="1" ht="20.1" customHeight="1" spans="1:5">
      <c r="A1016" s="110" t="s">
        <v>851</v>
      </c>
      <c r="B1016" s="131">
        <f>SUM(B1017:B1020)</f>
        <v>122</v>
      </c>
      <c r="C1016" s="131">
        <f>SUM(C1017:C1020)</f>
        <v>1662</v>
      </c>
      <c r="D1016" s="149" t="str">
        <f t="shared" si="15"/>
        <v>1362.30%</v>
      </c>
      <c r="E1016" s="110"/>
    </row>
    <row r="1017" s="214" customFormat="1" ht="20.1" customHeight="1" spans="1:5">
      <c r="A1017" s="110" t="s">
        <v>852</v>
      </c>
      <c r="B1017" s="110"/>
      <c r="C1017" s="110"/>
      <c r="D1017" s="149" t="e">
        <f t="shared" si="15"/>
        <v>#DIV/0!</v>
      </c>
      <c r="E1017" s="110"/>
    </row>
    <row r="1018" s="214" customFormat="1" ht="20.1" customHeight="1" spans="1:5">
      <c r="A1018" s="110" t="s">
        <v>853</v>
      </c>
      <c r="B1018" s="110">
        <v>122</v>
      </c>
      <c r="C1018" s="110">
        <v>1662</v>
      </c>
      <c r="D1018" s="149" t="str">
        <f t="shared" si="15"/>
        <v>1362.30%</v>
      </c>
      <c r="E1018" s="110"/>
    </row>
    <row r="1019" s="214" customFormat="1" ht="20.1" customHeight="1" spans="1:5">
      <c r="A1019" s="110" t="s">
        <v>854</v>
      </c>
      <c r="B1019" s="110"/>
      <c r="C1019" s="110"/>
      <c r="D1019" s="149" t="e">
        <f t="shared" si="15"/>
        <v>#DIV/0!</v>
      </c>
      <c r="E1019" s="110"/>
    </row>
    <row r="1020" s="214" customFormat="1" ht="20.1" customHeight="1" spans="1:5">
      <c r="A1020" s="110" t="s">
        <v>855</v>
      </c>
      <c r="B1020" s="110"/>
      <c r="C1020" s="110"/>
      <c r="D1020" s="149" t="e">
        <f t="shared" si="15"/>
        <v>#DIV/0!</v>
      </c>
      <c r="E1020" s="110"/>
    </row>
    <row r="1021" s="214" customFormat="1" ht="20.1" customHeight="1" spans="1:5">
      <c r="A1021" s="110" t="s">
        <v>856</v>
      </c>
      <c r="B1021" s="131">
        <f>SUM(B1022:B1023)</f>
        <v>0</v>
      </c>
      <c r="C1021" s="131">
        <f>SUM(C1022:C1023)</f>
        <v>0</v>
      </c>
      <c r="D1021" s="149" t="e">
        <f t="shared" si="15"/>
        <v>#DIV/0!</v>
      </c>
      <c r="E1021" s="110"/>
    </row>
    <row r="1022" s="214" customFormat="1" ht="20.1" customHeight="1" spans="1:5">
      <c r="A1022" s="110" t="s">
        <v>857</v>
      </c>
      <c r="B1022" s="110"/>
      <c r="C1022" s="110"/>
      <c r="D1022" s="149" t="e">
        <f t="shared" si="15"/>
        <v>#DIV/0!</v>
      </c>
      <c r="E1022" s="110"/>
    </row>
    <row r="1023" s="214" customFormat="1" ht="20.1" customHeight="1" spans="1:5">
      <c r="A1023" s="110" t="s">
        <v>858</v>
      </c>
      <c r="B1023" s="110"/>
      <c r="C1023" s="110"/>
      <c r="D1023" s="149" t="e">
        <f t="shared" si="15"/>
        <v>#DIV/0!</v>
      </c>
      <c r="E1023" s="110"/>
    </row>
    <row r="1024" s="214" customFormat="1" ht="20.1" customHeight="1" spans="1:5">
      <c r="A1024" s="49" t="s">
        <v>859</v>
      </c>
      <c r="B1024" s="49">
        <f>SUM(B1025,B1035,B1051,B1056,B1070,B1078,B1084,B1091)</f>
        <v>462</v>
      </c>
      <c r="C1024" s="49">
        <f>SUM(C1025,C1035,C1051,C1056,C1070,C1078,C1084,C1091)</f>
        <v>242</v>
      </c>
      <c r="D1024" s="149" t="str">
        <f t="shared" si="15"/>
        <v>52.38%</v>
      </c>
      <c r="E1024" s="110"/>
    </row>
    <row r="1025" s="214" customFormat="1" ht="20.1" customHeight="1" spans="1:5">
      <c r="A1025" s="110" t="s">
        <v>860</v>
      </c>
      <c r="B1025" s="131">
        <f>SUM(B1026:B1034)</f>
        <v>0</v>
      </c>
      <c r="C1025" s="131">
        <f>SUM(C1026:C1034)</f>
        <v>0</v>
      </c>
      <c r="D1025" s="149" t="e">
        <f t="shared" si="15"/>
        <v>#DIV/0!</v>
      </c>
      <c r="E1025" s="110"/>
    </row>
    <row r="1026" s="214" customFormat="1" ht="20.1" customHeight="1" spans="1:5">
      <c r="A1026" s="110" t="s">
        <v>675</v>
      </c>
      <c r="B1026" s="110"/>
      <c r="C1026" s="110"/>
      <c r="D1026" s="149" t="e">
        <f t="shared" si="15"/>
        <v>#DIV/0!</v>
      </c>
      <c r="E1026" s="110"/>
    </row>
    <row r="1027" s="214" customFormat="1" ht="20.1" customHeight="1" spans="1:5">
      <c r="A1027" s="110" t="s">
        <v>676</v>
      </c>
      <c r="B1027" s="110"/>
      <c r="C1027" s="110"/>
      <c r="D1027" s="149" t="e">
        <f t="shared" si="15"/>
        <v>#DIV/0!</v>
      </c>
      <c r="E1027" s="110"/>
    </row>
    <row r="1028" s="214" customFormat="1" ht="20.1" customHeight="1" spans="1:5">
      <c r="A1028" s="110" t="s">
        <v>677</v>
      </c>
      <c r="B1028" s="110"/>
      <c r="C1028" s="110"/>
      <c r="D1028" s="149" t="e">
        <f t="shared" si="15"/>
        <v>#DIV/0!</v>
      </c>
      <c r="E1028" s="110"/>
    </row>
    <row r="1029" s="214" customFormat="1" ht="20.1" customHeight="1" spans="1:5">
      <c r="A1029" s="110" t="s">
        <v>861</v>
      </c>
      <c r="B1029" s="110"/>
      <c r="C1029" s="110"/>
      <c r="D1029" s="149" t="e">
        <f t="shared" si="15"/>
        <v>#DIV/0!</v>
      </c>
      <c r="E1029" s="110"/>
    </row>
    <row r="1030" s="214" customFormat="1" ht="20.1" customHeight="1" spans="1:5">
      <c r="A1030" s="110" t="s">
        <v>862</v>
      </c>
      <c r="B1030" s="110"/>
      <c r="C1030" s="110"/>
      <c r="D1030" s="149" t="e">
        <f t="shared" ref="D1030:D1093" si="16">TEXT(C1030/B1030,"0.00%")</f>
        <v>#DIV/0!</v>
      </c>
      <c r="E1030" s="110"/>
    </row>
    <row r="1031" s="214" customFormat="1" ht="20.1" customHeight="1" spans="1:5">
      <c r="A1031" s="110" t="s">
        <v>863</v>
      </c>
      <c r="B1031" s="110"/>
      <c r="C1031" s="110"/>
      <c r="D1031" s="149" t="e">
        <f t="shared" si="16"/>
        <v>#DIV/0!</v>
      </c>
      <c r="E1031" s="110"/>
    </row>
    <row r="1032" s="214" customFormat="1" ht="20.1" customHeight="1" spans="1:5">
      <c r="A1032" s="110" t="s">
        <v>864</v>
      </c>
      <c r="B1032" s="110"/>
      <c r="C1032" s="110"/>
      <c r="D1032" s="149" t="e">
        <f t="shared" si="16"/>
        <v>#DIV/0!</v>
      </c>
      <c r="E1032" s="110"/>
    </row>
    <row r="1033" s="214" customFormat="1" ht="20.1" customHeight="1" spans="1:5">
      <c r="A1033" s="110" t="s">
        <v>865</v>
      </c>
      <c r="B1033" s="110"/>
      <c r="C1033" s="110"/>
      <c r="D1033" s="149" t="e">
        <f t="shared" si="16"/>
        <v>#DIV/0!</v>
      </c>
      <c r="E1033" s="110"/>
    </row>
    <row r="1034" s="214" customFormat="1" ht="20.1" customHeight="1" spans="1:5">
      <c r="A1034" s="110" t="s">
        <v>866</v>
      </c>
      <c r="B1034" s="110"/>
      <c r="C1034" s="110"/>
      <c r="D1034" s="149" t="e">
        <f t="shared" si="16"/>
        <v>#DIV/0!</v>
      </c>
      <c r="E1034" s="110"/>
    </row>
    <row r="1035" s="214" customFormat="1" ht="20.1" customHeight="1" spans="1:5">
      <c r="A1035" s="110" t="s">
        <v>867</v>
      </c>
      <c r="B1035" s="131">
        <f>SUM(B1036:B1050)</f>
        <v>0</v>
      </c>
      <c r="C1035" s="131">
        <f>SUM(C1036:C1050)</f>
        <v>0</v>
      </c>
      <c r="D1035" s="149" t="e">
        <f t="shared" si="16"/>
        <v>#DIV/0!</v>
      </c>
      <c r="E1035" s="110"/>
    </row>
    <row r="1036" s="214" customFormat="1" ht="20.1" customHeight="1" spans="1:5">
      <c r="A1036" s="110" t="s">
        <v>675</v>
      </c>
      <c r="B1036" s="110"/>
      <c r="C1036" s="110"/>
      <c r="D1036" s="149" t="e">
        <f t="shared" si="16"/>
        <v>#DIV/0!</v>
      </c>
      <c r="E1036" s="110"/>
    </row>
    <row r="1037" s="214" customFormat="1" ht="20.1" customHeight="1" spans="1:5">
      <c r="A1037" s="110" t="s">
        <v>676</v>
      </c>
      <c r="B1037" s="110"/>
      <c r="C1037" s="110"/>
      <c r="D1037" s="149" t="e">
        <f t="shared" si="16"/>
        <v>#DIV/0!</v>
      </c>
      <c r="E1037" s="110"/>
    </row>
    <row r="1038" s="214" customFormat="1" ht="20.1" customHeight="1" spans="1:5">
      <c r="A1038" s="110" t="s">
        <v>677</v>
      </c>
      <c r="B1038" s="110"/>
      <c r="C1038" s="110"/>
      <c r="D1038" s="149" t="e">
        <f t="shared" si="16"/>
        <v>#DIV/0!</v>
      </c>
      <c r="E1038" s="110"/>
    </row>
    <row r="1039" s="214" customFormat="1" ht="20.1" customHeight="1" spans="1:5">
      <c r="A1039" s="110" t="s">
        <v>868</v>
      </c>
      <c r="B1039" s="110"/>
      <c r="C1039" s="110"/>
      <c r="D1039" s="149" t="e">
        <f t="shared" si="16"/>
        <v>#DIV/0!</v>
      </c>
      <c r="E1039" s="110"/>
    </row>
    <row r="1040" s="214" customFormat="1" ht="20.1" customHeight="1" spans="1:5">
      <c r="A1040" s="110" t="s">
        <v>869</v>
      </c>
      <c r="B1040" s="110"/>
      <c r="C1040" s="110"/>
      <c r="D1040" s="149" t="e">
        <f t="shared" si="16"/>
        <v>#DIV/0!</v>
      </c>
      <c r="E1040" s="110"/>
    </row>
    <row r="1041" s="214" customFormat="1" ht="20.1" customHeight="1" spans="1:5">
      <c r="A1041" s="110" t="s">
        <v>870</v>
      </c>
      <c r="B1041" s="110"/>
      <c r="C1041" s="110"/>
      <c r="D1041" s="149" t="e">
        <f t="shared" si="16"/>
        <v>#DIV/0!</v>
      </c>
      <c r="E1041" s="110"/>
    </row>
    <row r="1042" s="214" customFormat="1" ht="20.1" customHeight="1" spans="1:5">
      <c r="A1042" s="110" t="s">
        <v>871</v>
      </c>
      <c r="B1042" s="110"/>
      <c r="C1042" s="110"/>
      <c r="D1042" s="149" t="e">
        <f t="shared" si="16"/>
        <v>#DIV/0!</v>
      </c>
      <c r="E1042" s="110"/>
    </row>
    <row r="1043" s="214" customFormat="1" ht="20.1" customHeight="1" spans="1:5">
      <c r="A1043" s="110" t="s">
        <v>872</v>
      </c>
      <c r="B1043" s="110"/>
      <c r="C1043" s="110"/>
      <c r="D1043" s="149" t="e">
        <f t="shared" si="16"/>
        <v>#DIV/0!</v>
      </c>
      <c r="E1043" s="110"/>
    </row>
    <row r="1044" s="214" customFormat="1" ht="20.1" customHeight="1" spans="1:5">
      <c r="A1044" s="110" t="s">
        <v>873</v>
      </c>
      <c r="B1044" s="110"/>
      <c r="C1044" s="110"/>
      <c r="D1044" s="149" t="e">
        <f t="shared" si="16"/>
        <v>#DIV/0!</v>
      </c>
      <c r="E1044" s="110"/>
    </row>
    <row r="1045" s="214" customFormat="1" ht="20.1" customHeight="1" spans="1:5">
      <c r="A1045" s="110" t="s">
        <v>874</v>
      </c>
      <c r="B1045" s="110"/>
      <c r="C1045" s="110"/>
      <c r="D1045" s="149" t="e">
        <f t="shared" si="16"/>
        <v>#DIV/0!</v>
      </c>
      <c r="E1045" s="110"/>
    </row>
    <row r="1046" s="214" customFormat="1" ht="20.1" customHeight="1" spans="1:5">
      <c r="A1046" s="110" t="s">
        <v>875</v>
      </c>
      <c r="B1046" s="110"/>
      <c r="C1046" s="110"/>
      <c r="D1046" s="149" t="e">
        <f t="shared" si="16"/>
        <v>#DIV/0!</v>
      </c>
      <c r="E1046" s="110"/>
    </row>
    <row r="1047" s="214" customFormat="1" ht="20.1" customHeight="1" spans="1:5">
      <c r="A1047" s="110" t="s">
        <v>876</v>
      </c>
      <c r="B1047" s="110"/>
      <c r="C1047" s="110"/>
      <c r="D1047" s="149" t="e">
        <f t="shared" si="16"/>
        <v>#DIV/0!</v>
      </c>
      <c r="E1047" s="110"/>
    </row>
    <row r="1048" s="214" customFormat="1" ht="20.1" customHeight="1" spans="1:5">
      <c r="A1048" s="110" t="s">
        <v>877</v>
      </c>
      <c r="B1048" s="110"/>
      <c r="C1048" s="110"/>
      <c r="D1048" s="149" t="e">
        <f t="shared" si="16"/>
        <v>#DIV/0!</v>
      </c>
      <c r="E1048" s="110"/>
    </row>
    <row r="1049" s="214" customFormat="1" ht="20.1" customHeight="1" spans="1:5">
      <c r="A1049" s="110" t="s">
        <v>878</v>
      </c>
      <c r="B1049" s="110"/>
      <c r="C1049" s="110"/>
      <c r="D1049" s="149" t="e">
        <f t="shared" si="16"/>
        <v>#DIV/0!</v>
      </c>
      <c r="E1049" s="110"/>
    </row>
    <row r="1050" s="214" customFormat="1" ht="20.1" customHeight="1" spans="1:5">
      <c r="A1050" s="110" t="s">
        <v>879</v>
      </c>
      <c r="B1050" s="110"/>
      <c r="C1050" s="110"/>
      <c r="D1050" s="149" t="e">
        <f t="shared" si="16"/>
        <v>#DIV/0!</v>
      </c>
      <c r="E1050" s="110"/>
    </row>
    <row r="1051" s="214" customFormat="1" ht="20.1" customHeight="1" spans="1:5">
      <c r="A1051" s="110" t="s">
        <v>880</v>
      </c>
      <c r="B1051" s="131">
        <f>SUM(B1052:B1055)</f>
        <v>0</v>
      </c>
      <c r="C1051" s="131">
        <f>SUM(C1052:C1055)</f>
        <v>0</v>
      </c>
      <c r="D1051" s="149" t="e">
        <f t="shared" si="16"/>
        <v>#DIV/0!</v>
      </c>
      <c r="E1051" s="110"/>
    </row>
    <row r="1052" s="214" customFormat="1" ht="20.1" customHeight="1" spans="1:5">
      <c r="A1052" s="110" t="s">
        <v>675</v>
      </c>
      <c r="B1052" s="110"/>
      <c r="C1052" s="110"/>
      <c r="D1052" s="149" t="e">
        <f t="shared" si="16"/>
        <v>#DIV/0!</v>
      </c>
      <c r="E1052" s="110"/>
    </row>
    <row r="1053" s="214" customFormat="1" ht="20.1" customHeight="1" spans="1:5">
      <c r="A1053" s="110" t="s">
        <v>676</v>
      </c>
      <c r="B1053" s="110"/>
      <c r="C1053" s="110"/>
      <c r="D1053" s="149" t="e">
        <f t="shared" si="16"/>
        <v>#DIV/0!</v>
      </c>
      <c r="E1053" s="110"/>
    </row>
    <row r="1054" s="214" customFormat="1" ht="20.1" customHeight="1" spans="1:5">
      <c r="A1054" s="110" t="s">
        <v>677</v>
      </c>
      <c r="B1054" s="110"/>
      <c r="C1054" s="110"/>
      <c r="D1054" s="149" t="e">
        <f t="shared" si="16"/>
        <v>#DIV/0!</v>
      </c>
      <c r="E1054" s="110"/>
    </row>
    <row r="1055" s="214" customFormat="1" ht="20.1" customHeight="1" spans="1:5">
      <c r="A1055" s="110" t="s">
        <v>881</v>
      </c>
      <c r="B1055" s="110"/>
      <c r="C1055" s="110"/>
      <c r="D1055" s="149" t="e">
        <f t="shared" si="16"/>
        <v>#DIV/0!</v>
      </c>
      <c r="E1055" s="110"/>
    </row>
    <row r="1056" s="214" customFormat="1" ht="20.1" customHeight="1" spans="1:5">
      <c r="A1056" s="110" t="s">
        <v>882</v>
      </c>
      <c r="B1056" s="131">
        <f>SUM(B1057:B1069)</f>
        <v>0</v>
      </c>
      <c r="C1056" s="131">
        <f>SUM(C1057:C1069)</f>
        <v>0</v>
      </c>
      <c r="D1056" s="149" t="e">
        <f t="shared" si="16"/>
        <v>#DIV/0!</v>
      </c>
      <c r="E1056" s="110"/>
    </row>
    <row r="1057" s="214" customFormat="1" ht="20.1" customHeight="1" spans="1:5">
      <c r="A1057" s="110" t="s">
        <v>675</v>
      </c>
      <c r="B1057" s="110"/>
      <c r="C1057" s="110"/>
      <c r="D1057" s="149" t="e">
        <f t="shared" si="16"/>
        <v>#DIV/0!</v>
      </c>
      <c r="E1057" s="110"/>
    </row>
    <row r="1058" s="214" customFormat="1" ht="20.1" customHeight="1" spans="1:5">
      <c r="A1058" s="110" t="s">
        <v>676</v>
      </c>
      <c r="B1058" s="110"/>
      <c r="C1058" s="110"/>
      <c r="D1058" s="149" t="e">
        <f t="shared" si="16"/>
        <v>#DIV/0!</v>
      </c>
      <c r="E1058" s="110"/>
    </row>
    <row r="1059" s="214" customFormat="1" ht="20.1" customHeight="1" spans="1:5">
      <c r="A1059" s="110" t="s">
        <v>677</v>
      </c>
      <c r="B1059" s="110"/>
      <c r="C1059" s="110"/>
      <c r="D1059" s="149" t="e">
        <f t="shared" si="16"/>
        <v>#DIV/0!</v>
      </c>
      <c r="E1059" s="110"/>
    </row>
    <row r="1060" s="214" customFormat="1" ht="20.1" customHeight="1" spans="1:5">
      <c r="A1060" s="110" t="s">
        <v>883</v>
      </c>
      <c r="B1060" s="110"/>
      <c r="C1060" s="110"/>
      <c r="D1060" s="149" t="e">
        <f t="shared" si="16"/>
        <v>#DIV/0!</v>
      </c>
      <c r="E1060" s="110"/>
    </row>
    <row r="1061" s="214" customFormat="1" ht="20.1" customHeight="1" spans="1:5">
      <c r="A1061" s="110" t="s">
        <v>884</v>
      </c>
      <c r="B1061" s="110"/>
      <c r="C1061" s="110"/>
      <c r="D1061" s="149" t="e">
        <f t="shared" si="16"/>
        <v>#DIV/0!</v>
      </c>
      <c r="E1061" s="110"/>
    </row>
    <row r="1062" s="214" customFormat="1" ht="20.1" customHeight="1" spans="1:5">
      <c r="A1062" s="110" t="s">
        <v>885</v>
      </c>
      <c r="B1062" s="110"/>
      <c r="C1062" s="110"/>
      <c r="D1062" s="149" t="e">
        <f t="shared" si="16"/>
        <v>#DIV/0!</v>
      </c>
      <c r="E1062" s="110"/>
    </row>
    <row r="1063" s="214" customFormat="1" ht="20.1" customHeight="1" spans="1:5">
      <c r="A1063" s="110" t="s">
        <v>886</v>
      </c>
      <c r="B1063" s="110"/>
      <c r="C1063" s="110"/>
      <c r="D1063" s="149" t="e">
        <f t="shared" si="16"/>
        <v>#DIV/0!</v>
      </c>
      <c r="E1063" s="110"/>
    </row>
    <row r="1064" s="214" customFormat="1" ht="20.1" customHeight="1" spans="1:5">
      <c r="A1064" s="110" t="s">
        <v>887</v>
      </c>
      <c r="B1064" s="110"/>
      <c r="C1064" s="110"/>
      <c r="D1064" s="149" t="e">
        <f t="shared" si="16"/>
        <v>#DIV/0!</v>
      </c>
      <c r="E1064" s="110"/>
    </row>
    <row r="1065" s="214" customFormat="1" ht="20.1" customHeight="1" spans="1:5">
      <c r="A1065" s="110" t="s">
        <v>888</v>
      </c>
      <c r="B1065" s="110"/>
      <c r="C1065" s="110"/>
      <c r="D1065" s="149" t="e">
        <f t="shared" si="16"/>
        <v>#DIV/0!</v>
      </c>
      <c r="E1065" s="110"/>
    </row>
    <row r="1066" s="214" customFormat="1" ht="20.1" customHeight="1" spans="1:5">
      <c r="A1066" s="110" t="s">
        <v>889</v>
      </c>
      <c r="B1066" s="110"/>
      <c r="C1066" s="110"/>
      <c r="D1066" s="149" t="e">
        <f t="shared" si="16"/>
        <v>#DIV/0!</v>
      </c>
      <c r="E1066" s="110"/>
    </row>
    <row r="1067" s="214" customFormat="1" ht="20.1" customHeight="1" spans="1:5">
      <c r="A1067" s="110" t="s">
        <v>834</v>
      </c>
      <c r="B1067" s="110"/>
      <c r="C1067" s="110"/>
      <c r="D1067" s="149" t="e">
        <f t="shared" si="16"/>
        <v>#DIV/0!</v>
      </c>
      <c r="E1067" s="110"/>
    </row>
    <row r="1068" s="214" customFormat="1" ht="20.1" customHeight="1" spans="1:5">
      <c r="A1068" s="110" t="s">
        <v>890</v>
      </c>
      <c r="B1068" s="110"/>
      <c r="C1068" s="110"/>
      <c r="D1068" s="149" t="e">
        <f t="shared" si="16"/>
        <v>#DIV/0!</v>
      </c>
      <c r="E1068" s="110"/>
    </row>
    <row r="1069" s="214" customFormat="1" ht="20.1" customHeight="1" spans="1:5">
      <c r="A1069" s="110" t="s">
        <v>891</v>
      </c>
      <c r="B1069" s="110"/>
      <c r="C1069" s="110"/>
      <c r="D1069" s="149" t="e">
        <f t="shared" si="16"/>
        <v>#DIV/0!</v>
      </c>
      <c r="E1069" s="110"/>
    </row>
    <row r="1070" s="214" customFormat="1" ht="20.1" customHeight="1" spans="1:5">
      <c r="A1070" s="110" t="s">
        <v>892</v>
      </c>
      <c r="B1070" s="131">
        <f>SUM(B1071:B1077)</f>
        <v>257</v>
      </c>
      <c r="C1070" s="131">
        <f>SUM(C1071:C1077)</f>
        <v>242</v>
      </c>
      <c r="D1070" s="149" t="str">
        <f t="shared" si="16"/>
        <v>94.16%</v>
      </c>
      <c r="E1070" s="110"/>
    </row>
    <row r="1071" s="214" customFormat="1" ht="20.1" customHeight="1" spans="1:5">
      <c r="A1071" s="110" t="s">
        <v>675</v>
      </c>
      <c r="B1071" s="110">
        <v>257</v>
      </c>
      <c r="C1071" s="110">
        <v>242</v>
      </c>
      <c r="D1071" s="149" t="str">
        <f t="shared" si="16"/>
        <v>94.16%</v>
      </c>
      <c r="E1071" s="110"/>
    </row>
    <row r="1072" s="214" customFormat="1" ht="20.1" customHeight="1" spans="1:5">
      <c r="A1072" s="110" t="s">
        <v>676</v>
      </c>
      <c r="B1072" s="110"/>
      <c r="C1072" s="110"/>
      <c r="D1072" s="149" t="e">
        <f t="shared" si="16"/>
        <v>#DIV/0!</v>
      </c>
      <c r="E1072" s="110"/>
    </row>
    <row r="1073" s="214" customFormat="1" ht="20.1" customHeight="1" spans="1:5">
      <c r="A1073" s="110" t="s">
        <v>677</v>
      </c>
      <c r="B1073" s="110"/>
      <c r="C1073" s="110"/>
      <c r="D1073" s="149" t="e">
        <f t="shared" si="16"/>
        <v>#DIV/0!</v>
      </c>
      <c r="E1073" s="110"/>
    </row>
    <row r="1074" s="214" customFormat="1" ht="20.1" customHeight="1" spans="1:5">
      <c r="A1074" s="110" t="s">
        <v>893</v>
      </c>
      <c r="B1074" s="110"/>
      <c r="C1074" s="110"/>
      <c r="D1074" s="149" t="e">
        <f t="shared" si="16"/>
        <v>#DIV/0!</v>
      </c>
      <c r="E1074" s="110"/>
    </row>
    <row r="1075" s="214" customFormat="1" ht="20.1" customHeight="1" spans="1:5">
      <c r="A1075" s="110" t="s">
        <v>894</v>
      </c>
      <c r="B1075" s="110"/>
      <c r="C1075" s="110"/>
      <c r="D1075" s="149" t="e">
        <f t="shared" si="16"/>
        <v>#DIV/0!</v>
      </c>
      <c r="E1075" s="110"/>
    </row>
    <row r="1076" s="214" customFormat="1" ht="20.1" customHeight="1" spans="1:5">
      <c r="A1076" s="110" t="s">
        <v>895</v>
      </c>
      <c r="B1076" s="110"/>
      <c r="C1076" s="110"/>
      <c r="D1076" s="149" t="e">
        <f t="shared" si="16"/>
        <v>#DIV/0!</v>
      </c>
      <c r="E1076" s="110"/>
    </row>
    <row r="1077" s="214" customFormat="1" ht="20.1" customHeight="1" spans="1:5">
      <c r="A1077" s="110" t="s">
        <v>896</v>
      </c>
      <c r="B1077" s="110"/>
      <c r="C1077" s="110"/>
      <c r="D1077" s="149" t="e">
        <f t="shared" si="16"/>
        <v>#DIV/0!</v>
      </c>
      <c r="E1077" s="110"/>
    </row>
    <row r="1078" s="214" customFormat="1" ht="20.1" customHeight="1" spans="1:5">
      <c r="A1078" s="110" t="s">
        <v>897</v>
      </c>
      <c r="B1078" s="131">
        <f>SUM(B1079:B1083)</f>
        <v>0</v>
      </c>
      <c r="C1078" s="131">
        <f>SUM(C1079:C1083)</f>
        <v>0</v>
      </c>
      <c r="D1078" s="149" t="e">
        <f t="shared" si="16"/>
        <v>#DIV/0!</v>
      </c>
      <c r="E1078" s="110"/>
    </row>
    <row r="1079" s="214" customFormat="1" ht="20.1" customHeight="1" spans="1:5">
      <c r="A1079" s="110" t="s">
        <v>675</v>
      </c>
      <c r="B1079" s="110"/>
      <c r="C1079" s="110"/>
      <c r="D1079" s="149" t="e">
        <f t="shared" si="16"/>
        <v>#DIV/0!</v>
      </c>
      <c r="E1079" s="110"/>
    </row>
    <row r="1080" s="214" customFormat="1" ht="20.1" customHeight="1" spans="1:5">
      <c r="A1080" s="110" t="s">
        <v>676</v>
      </c>
      <c r="B1080" s="110"/>
      <c r="C1080" s="110"/>
      <c r="D1080" s="149" t="e">
        <f t="shared" si="16"/>
        <v>#DIV/0!</v>
      </c>
      <c r="E1080" s="110"/>
    </row>
    <row r="1081" s="214" customFormat="1" ht="20.1" customHeight="1" spans="1:5">
      <c r="A1081" s="110" t="s">
        <v>677</v>
      </c>
      <c r="B1081" s="110"/>
      <c r="C1081" s="110"/>
      <c r="D1081" s="149" t="e">
        <f t="shared" si="16"/>
        <v>#DIV/0!</v>
      </c>
      <c r="E1081" s="110"/>
    </row>
    <row r="1082" s="214" customFormat="1" ht="19.5" customHeight="1" spans="1:5">
      <c r="A1082" s="110" t="s">
        <v>898</v>
      </c>
      <c r="B1082" s="110"/>
      <c r="C1082" s="110"/>
      <c r="D1082" s="149" t="e">
        <f t="shared" si="16"/>
        <v>#DIV/0!</v>
      </c>
      <c r="E1082" s="110"/>
    </row>
    <row r="1083" s="214" customFormat="1" ht="20.1" customHeight="1" spans="1:5">
      <c r="A1083" s="110" t="s">
        <v>899</v>
      </c>
      <c r="B1083" s="110"/>
      <c r="C1083" s="110"/>
      <c r="D1083" s="149" t="e">
        <f t="shared" si="16"/>
        <v>#DIV/0!</v>
      </c>
      <c r="E1083" s="110"/>
    </row>
    <row r="1084" s="214" customFormat="1" ht="20.1" customHeight="1" spans="1:5">
      <c r="A1084" s="110" t="s">
        <v>900</v>
      </c>
      <c r="B1084" s="131">
        <f>SUM(B1085:B1090)</f>
        <v>205</v>
      </c>
      <c r="C1084" s="131">
        <f>SUM(C1085:C1090)</f>
        <v>0</v>
      </c>
      <c r="D1084" s="149" t="str">
        <f t="shared" si="16"/>
        <v>0.00%</v>
      </c>
      <c r="E1084" s="110"/>
    </row>
    <row r="1085" s="214" customFormat="1" ht="20.1" customHeight="1" spans="1:5">
      <c r="A1085" s="110" t="s">
        <v>675</v>
      </c>
      <c r="B1085" s="110"/>
      <c r="C1085" s="110"/>
      <c r="D1085" s="149" t="e">
        <f t="shared" si="16"/>
        <v>#DIV/0!</v>
      </c>
      <c r="E1085" s="110"/>
    </row>
    <row r="1086" s="214" customFormat="1" ht="20.1" customHeight="1" spans="1:5">
      <c r="A1086" s="110" t="s">
        <v>676</v>
      </c>
      <c r="B1086" s="110"/>
      <c r="C1086" s="110"/>
      <c r="D1086" s="149" t="e">
        <f t="shared" si="16"/>
        <v>#DIV/0!</v>
      </c>
      <c r="E1086" s="110"/>
    </row>
    <row r="1087" s="214" customFormat="1" ht="20.1" customHeight="1" spans="1:5">
      <c r="A1087" s="110" t="s">
        <v>677</v>
      </c>
      <c r="B1087" s="110"/>
      <c r="C1087" s="110"/>
      <c r="D1087" s="149" t="e">
        <f t="shared" si="16"/>
        <v>#DIV/0!</v>
      </c>
      <c r="E1087" s="110"/>
    </row>
    <row r="1088" s="214" customFormat="1" ht="20.1" customHeight="1" spans="1:5">
      <c r="A1088" s="110" t="s">
        <v>901</v>
      </c>
      <c r="B1088" s="110"/>
      <c r="C1088" s="110"/>
      <c r="D1088" s="149" t="e">
        <f t="shared" si="16"/>
        <v>#DIV/0!</v>
      </c>
      <c r="E1088" s="110"/>
    </row>
    <row r="1089" s="214" customFormat="1" ht="20.1" customHeight="1" spans="1:5">
      <c r="A1089" s="110" t="s">
        <v>902</v>
      </c>
      <c r="B1089" s="110">
        <v>100</v>
      </c>
      <c r="C1089" s="110"/>
      <c r="D1089" s="149" t="str">
        <f t="shared" si="16"/>
        <v>0.00%</v>
      </c>
      <c r="E1089" s="110"/>
    </row>
    <row r="1090" s="214" customFormat="1" ht="20.1" customHeight="1" spans="1:5">
      <c r="A1090" s="110" t="s">
        <v>903</v>
      </c>
      <c r="B1090" s="110">
        <v>105</v>
      </c>
      <c r="C1090" s="110"/>
      <c r="D1090" s="149" t="str">
        <f t="shared" si="16"/>
        <v>0.00%</v>
      </c>
      <c r="E1090" s="110"/>
    </row>
    <row r="1091" s="214" customFormat="1" ht="20.1" customHeight="1" spans="1:5">
      <c r="A1091" s="110" t="s">
        <v>904</v>
      </c>
      <c r="B1091" s="131">
        <f>SUM(B1092:B1097)</f>
        <v>0</v>
      </c>
      <c r="C1091" s="131">
        <f>SUM(C1092:C1097)</f>
        <v>0</v>
      </c>
      <c r="D1091" s="149" t="e">
        <f t="shared" si="16"/>
        <v>#DIV/0!</v>
      </c>
      <c r="E1091" s="110"/>
    </row>
    <row r="1092" s="214" customFormat="1" ht="20.1" customHeight="1" spans="1:5">
      <c r="A1092" s="110" t="s">
        <v>905</v>
      </c>
      <c r="B1092" s="110"/>
      <c r="C1092" s="110"/>
      <c r="D1092" s="149" t="e">
        <f t="shared" si="16"/>
        <v>#DIV/0!</v>
      </c>
      <c r="E1092" s="110"/>
    </row>
    <row r="1093" s="214" customFormat="1" ht="20.1" customHeight="1" spans="1:5">
      <c r="A1093" s="110" t="s">
        <v>906</v>
      </c>
      <c r="B1093" s="110"/>
      <c r="C1093" s="110"/>
      <c r="D1093" s="149" t="e">
        <f t="shared" si="16"/>
        <v>#DIV/0!</v>
      </c>
      <c r="E1093" s="110"/>
    </row>
    <row r="1094" s="214" customFormat="1" ht="20.1" customHeight="1" spans="1:5">
      <c r="A1094" s="110" t="s">
        <v>907</v>
      </c>
      <c r="B1094" s="110"/>
      <c r="C1094" s="110"/>
      <c r="D1094" s="149" t="e">
        <f t="shared" ref="D1094:D1157" si="17">TEXT(C1094/B1094,"0.00%")</f>
        <v>#DIV/0!</v>
      </c>
      <c r="E1094" s="110"/>
    </row>
    <row r="1095" s="214" customFormat="1" ht="20.1" customHeight="1" spans="1:5">
      <c r="A1095" s="110" t="s">
        <v>908</v>
      </c>
      <c r="B1095" s="110"/>
      <c r="C1095" s="110"/>
      <c r="D1095" s="149" t="e">
        <f t="shared" si="17"/>
        <v>#DIV/0!</v>
      </c>
      <c r="E1095" s="110"/>
    </row>
    <row r="1096" s="214" customFormat="1" ht="20.1" customHeight="1" spans="1:5">
      <c r="A1096" s="110" t="s">
        <v>909</v>
      </c>
      <c r="B1096" s="110"/>
      <c r="C1096" s="110"/>
      <c r="D1096" s="149" t="e">
        <f t="shared" si="17"/>
        <v>#DIV/0!</v>
      </c>
      <c r="E1096" s="110"/>
    </row>
    <row r="1097" s="214" customFormat="1" ht="20.1" customHeight="1" spans="1:5">
      <c r="A1097" s="110" t="s">
        <v>910</v>
      </c>
      <c r="B1097" s="110"/>
      <c r="C1097" s="110"/>
      <c r="D1097" s="149" t="e">
        <f t="shared" si="17"/>
        <v>#DIV/0!</v>
      </c>
      <c r="E1097" s="110"/>
    </row>
    <row r="1098" s="214" customFormat="1" ht="20.1" customHeight="1" spans="1:5">
      <c r="A1098" s="49" t="s">
        <v>911</v>
      </c>
      <c r="B1098" s="49">
        <f>SUM(B1099,B1109,B1116,B1122)</f>
        <v>2049</v>
      </c>
      <c r="C1098" s="49">
        <f>SUM(C1099,C1109,C1116,C1122)</f>
        <v>2416</v>
      </c>
      <c r="D1098" s="149" t="str">
        <f t="shared" si="17"/>
        <v>117.91%</v>
      </c>
      <c r="E1098" s="110"/>
    </row>
    <row r="1099" s="214" customFormat="1" ht="20.1" customHeight="1" spans="1:5">
      <c r="A1099" s="110" t="s">
        <v>912</v>
      </c>
      <c r="B1099" s="131">
        <f>SUM(B1100:B1108)</f>
        <v>396</v>
      </c>
      <c r="C1099" s="131">
        <f>SUM(C1100:C1108)</f>
        <v>1512</v>
      </c>
      <c r="D1099" s="149" t="str">
        <f t="shared" si="17"/>
        <v>381.82%</v>
      </c>
      <c r="E1099" s="110"/>
    </row>
    <row r="1100" s="214" customFormat="1" ht="20.1" customHeight="1" spans="1:5">
      <c r="A1100" s="110" t="s">
        <v>675</v>
      </c>
      <c r="B1100" s="110">
        <v>128</v>
      </c>
      <c r="C1100" s="110">
        <v>112</v>
      </c>
      <c r="D1100" s="149" t="str">
        <f t="shared" si="17"/>
        <v>87.50%</v>
      </c>
      <c r="E1100" s="110"/>
    </row>
    <row r="1101" s="214" customFormat="1" ht="20.1" customHeight="1" spans="1:5">
      <c r="A1101" s="110" t="s">
        <v>676</v>
      </c>
      <c r="B1101" s="110"/>
      <c r="C1101" s="110"/>
      <c r="D1101" s="149" t="e">
        <f t="shared" si="17"/>
        <v>#DIV/0!</v>
      </c>
      <c r="E1101" s="110"/>
    </row>
    <row r="1102" s="214" customFormat="1" ht="20.1" customHeight="1" spans="1:5">
      <c r="A1102" s="110" t="s">
        <v>677</v>
      </c>
      <c r="B1102" s="110"/>
      <c r="C1102" s="110"/>
      <c r="D1102" s="149" t="e">
        <f t="shared" si="17"/>
        <v>#DIV/0!</v>
      </c>
      <c r="E1102" s="110"/>
    </row>
    <row r="1103" s="214" customFormat="1" ht="20.1" customHeight="1" spans="1:5">
      <c r="A1103" s="110" t="s">
        <v>913</v>
      </c>
      <c r="B1103" s="110"/>
      <c r="C1103" s="110"/>
      <c r="D1103" s="149" t="e">
        <f t="shared" si="17"/>
        <v>#DIV/0!</v>
      </c>
      <c r="E1103" s="110"/>
    </row>
    <row r="1104" s="214" customFormat="1" ht="20.1" customHeight="1" spans="1:5">
      <c r="A1104" s="110" t="s">
        <v>914</v>
      </c>
      <c r="B1104" s="110"/>
      <c r="C1104" s="110"/>
      <c r="D1104" s="149" t="e">
        <f t="shared" si="17"/>
        <v>#DIV/0!</v>
      </c>
      <c r="E1104" s="110"/>
    </row>
    <row r="1105" s="214" customFormat="1" ht="20.1" customHeight="1" spans="1:5">
      <c r="A1105" s="110" t="s">
        <v>915</v>
      </c>
      <c r="B1105" s="110"/>
      <c r="C1105" s="110"/>
      <c r="D1105" s="149" t="e">
        <f t="shared" si="17"/>
        <v>#DIV/0!</v>
      </c>
      <c r="E1105" s="110"/>
    </row>
    <row r="1106" s="214" customFormat="1" ht="20.1" customHeight="1" spans="1:5">
      <c r="A1106" s="110" t="s">
        <v>916</v>
      </c>
      <c r="B1106" s="110"/>
      <c r="C1106" s="110"/>
      <c r="D1106" s="149" t="e">
        <f t="shared" si="17"/>
        <v>#DIV/0!</v>
      </c>
      <c r="E1106" s="110"/>
    </row>
    <row r="1107" s="214" customFormat="1" ht="20.1" customHeight="1" spans="1:5">
      <c r="A1107" s="110" t="s">
        <v>695</v>
      </c>
      <c r="B1107" s="110"/>
      <c r="C1107" s="110"/>
      <c r="D1107" s="149" t="e">
        <f t="shared" si="17"/>
        <v>#DIV/0!</v>
      </c>
      <c r="E1107" s="110"/>
    </row>
    <row r="1108" s="214" customFormat="1" ht="20.1" customHeight="1" spans="1:5">
      <c r="A1108" s="110" t="s">
        <v>917</v>
      </c>
      <c r="B1108" s="110">
        <v>268</v>
      </c>
      <c r="C1108" s="110">
        <v>1400</v>
      </c>
      <c r="D1108" s="149" t="str">
        <f t="shared" si="17"/>
        <v>522.39%</v>
      </c>
      <c r="E1108" s="110"/>
    </row>
    <row r="1109" s="214" customFormat="1" ht="20.1" customHeight="1" spans="1:5">
      <c r="A1109" s="110" t="s">
        <v>918</v>
      </c>
      <c r="B1109" s="131">
        <f>SUM(B1110:B1115)</f>
        <v>1653</v>
      </c>
      <c r="C1109" s="131">
        <f>SUM(C1110:C1115)</f>
        <v>904</v>
      </c>
      <c r="D1109" s="149" t="str">
        <f t="shared" si="17"/>
        <v>54.69%</v>
      </c>
      <c r="E1109" s="110"/>
    </row>
    <row r="1110" s="214" customFormat="1" ht="20.1" customHeight="1" spans="1:5">
      <c r="A1110" s="110" t="s">
        <v>675</v>
      </c>
      <c r="B1110" s="110">
        <v>261</v>
      </c>
      <c r="C1110" s="110">
        <v>254</v>
      </c>
      <c r="D1110" s="149" t="str">
        <f t="shared" si="17"/>
        <v>97.32%</v>
      </c>
      <c r="E1110" s="110"/>
    </row>
    <row r="1111" s="214" customFormat="1" ht="20.1" customHeight="1" spans="1:5">
      <c r="A1111" s="110" t="s">
        <v>676</v>
      </c>
      <c r="B1111" s="110"/>
      <c r="C1111" s="110"/>
      <c r="D1111" s="149" t="e">
        <f t="shared" si="17"/>
        <v>#DIV/0!</v>
      </c>
      <c r="E1111" s="110"/>
    </row>
    <row r="1112" s="214" customFormat="1" ht="20.1" customHeight="1" spans="1:5">
      <c r="A1112" s="110" t="s">
        <v>677</v>
      </c>
      <c r="B1112" s="110"/>
      <c r="C1112" s="110"/>
      <c r="D1112" s="149" t="e">
        <f t="shared" si="17"/>
        <v>#DIV/0!</v>
      </c>
      <c r="E1112" s="110"/>
    </row>
    <row r="1113" s="214" customFormat="1" ht="20.1" customHeight="1" spans="1:5">
      <c r="A1113" s="110" t="s">
        <v>919</v>
      </c>
      <c r="B1113" s="110">
        <v>192</v>
      </c>
      <c r="C1113" s="110">
        <v>650</v>
      </c>
      <c r="D1113" s="149" t="str">
        <f t="shared" si="17"/>
        <v>338.54%</v>
      </c>
      <c r="E1113" s="110"/>
    </row>
    <row r="1114" s="214" customFormat="1" ht="20.1" customHeight="1" spans="1:5">
      <c r="A1114" s="110" t="s">
        <v>920</v>
      </c>
      <c r="B1114" s="110"/>
      <c r="C1114" s="110"/>
      <c r="D1114" s="149" t="e">
        <f t="shared" si="17"/>
        <v>#DIV/0!</v>
      </c>
      <c r="E1114" s="110"/>
    </row>
    <row r="1115" s="214" customFormat="1" ht="20.1" customHeight="1" spans="1:5">
      <c r="A1115" s="110" t="s">
        <v>921</v>
      </c>
      <c r="B1115" s="110">
        <v>1200</v>
      </c>
      <c r="C1115" s="110"/>
      <c r="D1115" s="149" t="str">
        <f t="shared" si="17"/>
        <v>0.00%</v>
      </c>
      <c r="E1115" s="110"/>
    </row>
    <row r="1116" s="214" customFormat="1" ht="20.1" customHeight="1" spans="1:5">
      <c r="A1116" s="110" t="s">
        <v>922</v>
      </c>
      <c r="B1116" s="131">
        <f>SUM(B1117:B1121)</f>
        <v>0</v>
      </c>
      <c r="C1116" s="131">
        <f>SUM(C1117:C1121)</f>
        <v>0</v>
      </c>
      <c r="D1116" s="149" t="e">
        <f t="shared" si="17"/>
        <v>#DIV/0!</v>
      </c>
      <c r="E1116" s="110"/>
    </row>
    <row r="1117" s="214" customFormat="1" ht="20.1" customHeight="1" spans="1:5">
      <c r="A1117" s="110" t="s">
        <v>675</v>
      </c>
      <c r="B1117" s="110"/>
      <c r="C1117" s="110"/>
      <c r="D1117" s="149" t="e">
        <f t="shared" si="17"/>
        <v>#DIV/0!</v>
      </c>
      <c r="E1117" s="110"/>
    </row>
    <row r="1118" s="214" customFormat="1" ht="20.1" customHeight="1" spans="1:5">
      <c r="A1118" s="110" t="s">
        <v>676</v>
      </c>
      <c r="B1118" s="110"/>
      <c r="C1118" s="110"/>
      <c r="D1118" s="149" t="e">
        <f t="shared" si="17"/>
        <v>#DIV/0!</v>
      </c>
      <c r="E1118" s="110"/>
    </row>
    <row r="1119" s="214" customFormat="1" ht="20.1" customHeight="1" spans="1:5">
      <c r="A1119" s="110" t="s">
        <v>677</v>
      </c>
      <c r="B1119" s="110"/>
      <c r="C1119" s="110"/>
      <c r="D1119" s="149" t="e">
        <f t="shared" si="17"/>
        <v>#DIV/0!</v>
      </c>
      <c r="E1119" s="110"/>
    </row>
    <row r="1120" s="214" customFormat="1" ht="20.1" customHeight="1" spans="1:5">
      <c r="A1120" s="110" t="s">
        <v>923</v>
      </c>
      <c r="B1120" s="110"/>
      <c r="C1120" s="110"/>
      <c r="D1120" s="149" t="e">
        <f t="shared" si="17"/>
        <v>#DIV/0!</v>
      </c>
      <c r="E1120" s="110"/>
    </row>
    <row r="1121" s="214" customFormat="1" ht="20.1" customHeight="1" spans="1:5">
      <c r="A1121" s="110" t="s">
        <v>924</v>
      </c>
      <c r="B1121" s="110"/>
      <c r="C1121" s="110"/>
      <c r="D1121" s="149" t="e">
        <f t="shared" si="17"/>
        <v>#DIV/0!</v>
      </c>
      <c r="E1121" s="110"/>
    </row>
    <row r="1122" s="214" customFormat="1" ht="20.1" customHeight="1" spans="1:5">
      <c r="A1122" s="110" t="s">
        <v>925</v>
      </c>
      <c r="B1122" s="131">
        <f>SUM(B1123:B1124)</f>
        <v>0</v>
      </c>
      <c r="C1122" s="131">
        <f>SUM(C1123:C1124)</f>
        <v>0</v>
      </c>
      <c r="D1122" s="149" t="e">
        <f t="shared" si="17"/>
        <v>#DIV/0!</v>
      </c>
      <c r="E1122" s="110"/>
    </row>
    <row r="1123" s="214" customFormat="1" ht="20.1" customHeight="1" spans="1:5">
      <c r="A1123" s="110" t="s">
        <v>926</v>
      </c>
      <c r="B1123" s="110"/>
      <c r="C1123" s="110"/>
      <c r="D1123" s="149" t="e">
        <f t="shared" si="17"/>
        <v>#DIV/0!</v>
      </c>
      <c r="E1123" s="110"/>
    </row>
    <row r="1124" s="214" customFormat="1" ht="20.1" customHeight="1" spans="1:5">
      <c r="A1124" s="110" t="s">
        <v>927</v>
      </c>
      <c r="B1124" s="110"/>
      <c r="C1124" s="110"/>
      <c r="D1124" s="149" t="e">
        <f t="shared" si="17"/>
        <v>#DIV/0!</v>
      </c>
      <c r="E1124" s="110"/>
    </row>
    <row r="1125" s="214" customFormat="1" ht="20.1" customHeight="1" spans="1:5">
      <c r="A1125" s="49" t="s">
        <v>928</v>
      </c>
      <c r="B1125" s="49">
        <f>SUM(B1126,B1133,B1139)</f>
        <v>0</v>
      </c>
      <c r="C1125" s="49">
        <f>SUM(C1126,C1133,C1139)</f>
        <v>0</v>
      </c>
      <c r="D1125" s="149" t="e">
        <f t="shared" si="17"/>
        <v>#DIV/0!</v>
      </c>
      <c r="E1125" s="110"/>
    </row>
    <row r="1126" s="214" customFormat="1" ht="20.1" customHeight="1" spans="1:5">
      <c r="A1126" s="110" t="s">
        <v>929</v>
      </c>
      <c r="B1126" s="131">
        <f>SUM(B1127:B1132)</f>
        <v>0</v>
      </c>
      <c r="C1126" s="131">
        <f>SUM(C1127:C1132)</f>
        <v>0</v>
      </c>
      <c r="D1126" s="149" t="e">
        <f t="shared" si="17"/>
        <v>#DIV/0!</v>
      </c>
      <c r="E1126" s="110"/>
    </row>
    <row r="1127" s="214" customFormat="1" ht="20.1" customHeight="1" spans="1:5">
      <c r="A1127" s="110" t="s">
        <v>675</v>
      </c>
      <c r="B1127" s="110"/>
      <c r="C1127" s="110"/>
      <c r="D1127" s="149" t="e">
        <f t="shared" si="17"/>
        <v>#DIV/0!</v>
      </c>
      <c r="E1127" s="110"/>
    </row>
    <row r="1128" s="214" customFormat="1" ht="20.1" customHeight="1" spans="1:5">
      <c r="A1128" s="110" t="s">
        <v>676</v>
      </c>
      <c r="B1128" s="110"/>
      <c r="C1128" s="110"/>
      <c r="D1128" s="149" t="e">
        <f t="shared" si="17"/>
        <v>#DIV/0!</v>
      </c>
      <c r="E1128" s="110"/>
    </row>
    <row r="1129" s="214" customFormat="1" ht="20.1" customHeight="1" spans="1:5">
      <c r="A1129" s="110" t="s">
        <v>677</v>
      </c>
      <c r="B1129" s="110"/>
      <c r="C1129" s="110"/>
      <c r="D1129" s="149" t="e">
        <f t="shared" si="17"/>
        <v>#DIV/0!</v>
      </c>
      <c r="E1129" s="110"/>
    </row>
    <row r="1130" s="214" customFormat="1" ht="20.1" customHeight="1" spans="1:5">
      <c r="A1130" s="110" t="s">
        <v>930</v>
      </c>
      <c r="B1130" s="110"/>
      <c r="C1130" s="110"/>
      <c r="D1130" s="149" t="e">
        <f t="shared" si="17"/>
        <v>#DIV/0!</v>
      </c>
      <c r="E1130" s="110"/>
    </row>
    <row r="1131" s="214" customFormat="1" ht="20.1" customHeight="1" spans="1:5">
      <c r="A1131" s="110" t="s">
        <v>695</v>
      </c>
      <c r="B1131" s="110"/>
      <c r="C1131" s="110"/>
      <c r="D1131" s="149" t="e">
        <f t="shared" si="17"/>
        <v>#DIV/0!</v>
      </c>
      <c r="E1131" s="110"/>
    </row>
    <row r="1132" s="214" customFormat="1" ht="20.1" customHeight="1" spans="1:5">
      <c r="A1132" s="110" t="s">
        <v>931</v>
      </c>
      <c r="B1132" s="110"/>
      <c r="C1132" s="110"/>
      <c r="D1132" s="149" t="e">
        <f t="shared" si="17"/>
        <v>#DIV/0!</v>
      </c>
      <c r="E1132" s="110"/>
    </row>
    <row r="1133" s="214" customFormat="1" ht="20.1" customHeight="1" spans="1:5">
      <c r="A1133" s="110" t="s">
        <v>932</v>
      </c>
      <c r="B1133" s="131">
        <f>SUM(B1134:B1138)</f>
        <v>0</v>
      </c>
      <c r="C1133" s="131">
        <f>SUM(C1134:C1138)</f>
        <v>0</v>
      </c>
      <c r="D1133" s="149" t="e">
        <f t="shared" si="17"/>
        <v>#DIV/0!</v>
      </c>
      <c r="E1133" s="110"/>
    </row>
    <row r="1134" s="214" customFormat="1" ht="20.1" customHeight="1" spans="1:5">
      <c r="A1134" s="110" t="s">
        <v>933</v>
      </c>
      <c r="B1134" s="110"/>
      <c r="C1134" s="110"/>
      <c r="D1134" s="149" t="e">
        <f t="shared" si="17"/>
        <v>#DIV/0!</v>
      </c>
      <c r="E1134" s="110"/>
    </row>
    <row r="1135" s="214" customFormat="1" ht="20.1" customHeight="1" spans="1:5">
      <c r="A1135" s="110" t="s">
        <v>934</v>
      </c>
      <c r="B1135" s="110"/>
      <c r="C1135" s="110"/>
      <c r="D1135" s="149" t="e">
        <f t="shared" si="17"/>
        <v>#DIV/0!</v>
      </c>
      <c r="E1135" s="110"/>
    </row>
    <row r="1136" s="214" customFormat="1" ht="20.1" customHeight="1" spans="1:5">
      <c r="A1136" s="110" t="s">
        <v>935</v>
      </c>
      <c r="B1136" s="110"/>
      <c r="C1136" s="110"/>
      <c r="D1136" s="149" t="e">
        <f t="shared" si="17"/>
        <v>#DIV/0!</v>
      </c>
      <c r="E1136" s="110"/>
    </row>
    <row r="1137" s="214" customFormat="1" ht="20.1" customHeight="1" spans="1:5">
      <c r="A1137" s="110" t="s">
        <v>936</v>
      </c>
      <c r="B1137" s="110"/>
      <c r="C1137" s="110"/>
      <c r="D1137" s="149" t="e">
        <f t="shared" si="17"/>
        <v>#DIV/0!</v>
      </c>
      <c r="E1137" s="110"/>
    </row>
    <row r="1138" s="214" customFormat="1" ht="20.1" customHeight="1" spans="1:5">
      <c r="A1138" s="110" t="s">
        <v>937</v>
      </c>
      <c r="B1138" s="110"/>
      <c r="C1138" s="110"/>
      <c r="D1138" s="149" t="e">
        <f t="shared" si="17"/>
        <v>#DIV/0!</v>
      </c>
      <c r="E1138" s="110"/>
    </row>
    <row r="1139" s="214" customFormat="1" ht="20.1" customHeight="1" spans="1:5">
      <c r="A1139" s="110" t="s">
        <v>938</v>
      </c>
      <c r="B1139" s="131"/>
      <c r="C1139" s="131"/>
      <c r="D1139" s="149" t="e">
        <f t="shared" si="17"/>
        <v>#DIV/0!</v>
      </c>
      <c r="E1139" s="110"/>
    </row>
    <row r="1140" s="214" customFormat="1" ht="20.1" customHeight="1" spans="1:5">
      <c r="A1140" s="49" t="s">
        <v>939</v>
      </c>
      <c r="B1140" s="49">
        <f>SUM(B1141:B1149)</f>
        <v>0</v>
      </c>
      <c r="C1140" s="49">
        <f>SUM(C1141:C1149)</f>
        <v>0</v>
      </c>
      <c r="D1140" s="149" t="e">
        <f t="shared" si="17"/>
        <v>#DIV/0!</v>
      </c>
      <c r="E1140" s="110"/>
    </row>
    <row r="1141" s="214" customFormat="1" ht="20.1" customHeight="1" spans="1:5">
      <c r="A1141" s="110" t="s">
        <v>940</v>
      </c>
      <c r="B1141" s="131"/>
      <c r="C1141" s="131"/>
      <c r="D1141" s="149" t="e">
        <f t="shared" si="17"/>
        <v>#DIV/0!</v>
      </c>
      <c r="E1141" s="110"/>
    </row>
    <row r="1142" s="214" customFormat="1" ht="20.1" customHeight="1" spans="1:5">
      <c r="A1142" s="110" t="s">
        <v>941</v>
      </c>
      <c r="B1142" s="131"/>
      <c r="C1142" s="131"/>
      <c r="D1142" s="149" t="e">
        <f t="shared" si="17"/>
        <v>#DIV/0!</v>
      </c>
      <c r="E1142" s="110"/>
    </row>
    <row r="1143" s="214" customFormat="1" ht="20.1" customHeight="1" spans="1:5">
      <c r="A1143" s="110" t="s">
        <v>942</v>
      </c>
      <c r="B1143" s="131"/>
      <c r="C1143" s="131"/>
      <c r="D1143" s="149" t="e">
        <f t="shared" si="17"/>
        <v>#DIV/0!</v>
      </c>
      <c r="E1143" s="110"/>
    </row>
    <row r="1144" s="214" customFormat="1" ht="20.1" customHeight="1" spans="1:5">
      <c r="A1144" s="110" t="s">
        <v>943</v>
      </c>
      <c r="B1144" s="131"/>
      <c r="C1144" s="131"/>
      <c r="D1144" s="149" t="e">
        <f t="shared" si="17"/>
        <v>#DIV/0!</v>
      </c>
      <c r="E1144" s="110"/>
    </row>
    <row r="1145" s="214" customFormat="1" ht="20.1" customHeight="1" spans="1:5">
      <c r="A1145" s="110" t="s">
        <v>944</v>
      </c>
      <c r="B1145" s="131"/>
      <c r="C1145" s="131"/>
      <c r="D1145" s="149" t="e">
        <f t="shared" si="17"/>
        <v>#DIV/0!</v>
      </c>
      <c r="E1145" s="110"/>
    </row>
    <row r="1146" s="214" customFormat="1" ht="20.1" customHeight="1" spans="1:5">
      <c r="A1146" s="110" t="s">
        <v>694</v>
      </c>
      <c r="B1146" s="131"/>
      <c r="C1146" s="131"/>
      <c r="D1146" s="149" t="e">
        <f t="shared" si="17"/>
        <v>#DIV/0!</v>
      </c>
      <c r="E1146" s="110"/>
    </row>
    <row r="1147" s="214" customFormat="1" ht="20.1" customHeight="1" spans="1:5">
      <c r="A1147" s="110" t="s">
        <v>945</v>
      </c>
      <c r="B1147" s="131"/>
      <c r="C1147" s="131"/>
      <c r="D1147" s="149" t="e">
        <f t="shared" si="17"/>
        <v>#DIV/0!</v>
      </c>
      <c r="E1147" s="110"/>
    </row>
    <row r="1148" s="214" customFormat="1" ht="20.1" customHeight="1" spans="1:5">
      <c r="A1148" s="110" t="s">
        <v>946</v>
      </c>
      <c r="B1148" s="131"/>
      <c r="C1148" s="131"/>
      <c r="D1148" s="149" t="e">
        <f t="shared" si="17"/>
        <v>#DIV/0!</v>
      </c>
      <c r="E1148" s="110"/>
    </row>
    <row r="1149" s="214" customFormat="1" ht="20.1" customHeight="1" spans="1:5">
      <c r="A1149" s="110" t="s">
        <v>947</v>
      </c>
      <c r="B1149" s="131"/>
      <c r="C1149" s="131"/>
      <c r="D1149" s="149" t="e">
        <f t="shared" si="17"/>
        <v>#DIV/0!</v>
      </c>
      <c r="E1149" s="110"/>
    </row>
    <row r="1150" s="214" customFormat="1" ht="20.1" customHeight="1" spans="1:5">
      <c r="A1150" s="49" t="s">
        <v>948</v>
      </c>
      <c r="B1150" s="49">
        <f>SUM(B1151,B1171,B1191,B1200,B1213,B1228)</f>
        <v>3251</v>
      </c>
      <c r="C1150" s="49">
        <f>SUM(C1151,C1171,C1191,C1200,C1213,C1228)</f>
        <v>686</v>
      </c>
      <c r="D1150" s="149" t="str">
        <f t="shared" si="17"/>
        <v>21.10%</v>
      </c>
      <c r="E1150" s="110"/>
    </row>
    <row r="1151" s="214" customFormat="1" ht="20.1" customHeight="1" spans="1:5">
      <c r="A1151" s="110" t="s">
        <v>949</v>
      </c>
      <c r="B1151" s="131">
        <f>SUM(B1152:B1170)</f>
        <v>3079</v>
      </c>
      <c r="C1151" s="131">
        <f>SUM(C1152:C1170)</f>
        <v>497</v>
      </c>
      <c r="D1151" s="149" t="str">
        <f t="shared" si="17"/>
        <v>16.14%</v>
      </c>
      <c r="E1151" s="110"/>
    </row>
    <row r="1152" s="214" customFormat="1" ht="20.1" customHeight="1" spans="1:5">
      <c r="A1152" s="110" t="s">
        <v>675</v>
      </c>
      <c r="B1152" s="110">
        <v>569</v>
      </c>
      <c r="C1152" s="110">
        <v>497</v>
      </c>
      <c r="D1152" s="149" t="str">
        <f t="shared" si="17"/>
        <v>87.35%</v>
      </c>
      <c r="E1152" s="110"/>
    </row>
    <row r="1153" s="214" customFormat="1" ht="20.1" customHeight="1" spans="1:5">
      <c r="A1153" s="110" t="s">
        <v>676</v>
      </c>
      <c r="B1153" s="110"/>
      <c r="C1153" s="110"/>
      <c r="D1153" s="149" t="e">
        <f t="shared" si="17"/>
        <v>#DIV/0!</v>
      </c>
      <c r="E1153" s="110"/>
    </row>
    <row r="1154" s="214" customFormat="1" ht="20.1" customHeight="1" spans="1:5">
      <c r="A1154" s="110" t="s">
        <v>677</v>
      </c>
      <c r="B1154" s="110"/>
      <c r="C1154" s="110"/>
      <c r="D1154" s="149" t="e">
        <f t="shared" si="17"/>
        <v>#DIV/0!</v>
      </c>
      <c r="E1154" s="110"/>
    </row>
    <row r="1155" s="214" customFormat="1" ht="20.1" customHeight="1" spans="1:5">
      <c r="A1155" s="110" t="s">
        <v>950</v>
      </c>
      <c r="B1155" s="110"/>
      <c r="C1155" s="110"/>
      <c r="D1155" s="149" t="e">
        <f t="shared" si="17"/>
        <v>#DIV/0!</v>
      </c>
      <c r="E1155" s="110"/>
    </row>
    <row r="1156" s="214" customFormat="1" ht="20.1" customHeight="1" spans="1:5">
      <c r="A1156" s="110" t="s">
        <v>951</v>
      </c>
      <c r="B1156" s="110"/>
      <c r="C1156" s="110"/>
      <c r="D1156" s="149" t="e">
        <f t="shared" si="17"/>
        <v>#DIV/0!</v>
      </c>
      <c r="E1156" s="110"/>
    </row>
    <row r="1157" s="214" customFormat="1" ht="20.1" customHeight="1" spans="1:5">
      <c r="A1157" s="110" t="s">
        <v>952</v>
      </c>
      <c r="B1157" s="110"/>
      <c r="C1157" s="110"/>
      <c r="D1157" s="149" t="e">
        <f t="shared" si="17"/>
        <v>#DIV/0!</v>
      </c>
      <c r="E1157" s="110"/>
    </row>
    <row r="1158" s="214" customFormat="1" ht="20.1" customHeight="1" spans="1:5">
      <c r="A1158" s="110" t="s">
        <v>953</v>
      </c>
      <c r="B1158" s="110"/>
      <c r="C1158" s="110"/>
      <c r="D1158" s="149" t="e">
        <f t="shared" ref="D1158:D1221" si="18">TEXT(C1158/B1158,"0.00%")</f>
        <v>#DIV/0!</v>
      </c>
      <c r="E1158" s="110"/>
    </row>
    <row r="1159" s="214" customFormat="1" ht="20.1" customHeight="1" spans="1:5">
      <c r="A1159" s="110" t="s">
        <v>954</v>
      </c>
      <c r="B1159" s="110">
        <v>10</v>
      </c>
      <c r="C1159" s="110"/>
      <c r="D1159" s="149" t="str">
        <f t="shared" si="18"/>
        <v>0.00%</v>
      </c>
      <c r="E1159" s="110"/>
    </row>
    <row r="1160" s="214" customFormat="1" ht="20.1" customHeight="1" spans="1:5">
      <c r="A1160" s="110" t="s">
        <v>955</v>
      </c>
      <c r="B1160" s="110"/>
      <c r="C1160" s="110"/>
      <c r="D1160" s="149" t="e">
        <f t="shared" si="18"/>
        <v>#DIV/0!</v>
      </c>
      <c r="E1160" s="110"/>
    </row>
    <row r="1161" s="214" customFormat="1" ht="20.1" customHeight="1" spans="1:5">
      <c r="A1161" s="110" t="s">
        <v>956</v>
      </c>
      <c r="B1161" s="110"/>
      <c r="C1161" s="110"/>
      <c r="D1161" s="149" t="e">
        <f t="shared" si="18"/>
        <v>#DIV/0!</v>
      </c>
      <c r="E1161" s="110"/>
    </row>
    <row r="1162" s="214" customFormat="1" ht="20.1" customHeight="1" spans="1:5">
      <c r="A1162" s="110" t="s">
        <v>957</v>
      </c>
      <c r="B1162" s="110">
        <v>2500</v>
      </c>
      <c r="C1162" s="110"/>
      <c r="D1162" s="149" t="str">
        <f t="shared" si="18"/>
        <v>0.00%</v>
      </c>
      <c r="E1162" s="110"/>
    </row>
    <row r="1163" s="214" customFormat="1" ht="20.1" customHeight="1" spans="1:5">
      <c r="A1163" s="110" t="s">
        <v>958</v>
      </c>
      <c r="B1163" s="110"/>
      <c r="C1163" s="110"/>
      <c r="D1163" s="149" t="e">
        <f t="shared" si="18"/>
        <v>#DIV/0!</v>
      </c>
      <c r="E1163" s="110"/>
    </row>
    <row r="1164" s="214" customFormat="1" ht="20.1" customHeight="1" spans="1:5">
      <c r="A1164" s="110" t="s">
        <v>959</v>
      </c>
      <c r="B1164" s="110"/>
      <c r="C1164" s="110"/>
      <c r="D1164" s="149" t="e">
        <f t="shared" si="18"/>
        <v>#DIV/0!</v>
      </c>
      <c r="E1164" s="110"/>
    </row>
    <row r="1165" s="214" customFormat="1" ht="20.1" customHeight="1" spans="1:5">
      <c r="A1165" s="110" t="s">
        <v>960</v>
      </c>
      <c r="B1165" s="110"/>
      <c r="C1165" s="110"/>
      <c r="D1165" s="149" t="e">
        <f t="shared" si="18"/>
        <v>#DIV/0!</v>
      </c>
      <c r="E1165" s="110"/>
    </row>
    <row r="1166" s="214" customFormat="1" ht="20.1" customHeight="1" spans="1:5">
      <c r="A1166" s="110" t="s">
        <v>961</v>
      </c>
      <c r="B1166" s="110"/>
      <c r="C1166" s="110"/>
      <c r="D1166" s="149" t="e">
        <f t="shared" si="18"/>
        <v>#DIV/0!</v>
      </c>
      <c r="E1166" s="110"/>
    </row>
    <row r="1167" s="214" customFormat="1" ht="20.1" customHeight="1" spans="1:5">
      <c r="A1167" s="110" t="s">
        <v>962</v>
      </c>
      <c r="B1167" s="110"/>
      <c r="C1167" s="110"/>
      <c r="D1167" s="149" t="e">
        <f t="shared" si="18"/>
        <v>#DIV/0!</v>
      </c>
      <c r="E1167" s="110"/>
    </row>
    <row r="1168" s="214" customFormat="1" ht="20.1" customHeight="1" spans="1:5">
      <c r="A1168" s="110" t="s">
        <v>963</v>
      </c>
      <c r="B1168" s="110"/>
      <c r="C1168" s="110"/>
      <c r="D1168" s="149" t="e">
        <f t="shared" si="18"/>
        <v>#DIV/0!</v>
      </c>
      <c r="E1168" s="110"/>
    </row>
    <row r="1169" s="214" customFormat="1" ht="20.1" customHeight="1" spans="1:5">
      <c r="A1169" s="110" t="s">
        <v>695</v>
      </c>
      <c r="B1169" s="110"/>
      <c r="C1169" s="110"/>
      <c r="D1169" s="149" t="e">
        <f t="shared" si="18"/>
        <v>#DIV/0!</v>
      </c>
      <c r="E1169" s="110"/>
    </row>
    <row r="1170" s="214" customFormat="1" ht="20.1" customHeight="1" spans="1:5">
      <c r="A1170" s="110" t="s">
        <v>964</v>
      </c>
      <c r="B1170" s="110"/>
      <c r="C1170" s="110"/>
      <c r="D1170" s="149" t="e">
        <f t="shared" si="18"/>
        <v>#DIV/0!</v>
      </c>
      <c r="E1170" s="110"/>
    </row>
    <row r="1171" s="214" customFormat="1" ht="20.1" customHeight="1" spans="1:5">
      <c r="A1171" s="110" t="s">
        <v>965</v>
      </c>
      <c r="B1171" s="131">
        <f>SUM(B1172:B1190)</f>
        <v>0</v>
      </c>
      <c r="C1171" s="131">
        <f>SUM(C1172:C1190)</f>
        <v>0</v>
      </c>
      <c r="D1171" s="149" t="e">
        <f t="shared" si="18"/>
        <v>#DIV/0!</v>
      </c>
      <c r="E1171" s="110"/>
    </row>
    <row r="1172" s="214" customFormat="1" ht="20.1" customHeight="1" spans="1:5">
      <c r="A1172" s="110" t="s">
        <v>675</v>
      </c>
      <c r="B1172" s="110"/>
      <c r="C1172" s="110"/>
      <c r="D1172" s="149" t="e">
        <f t="shared" si="18"/>
        <v>#DIV/0!</v>
      </c>
      <c r="E1172" s="110"/>
    </row>
    <row r="1173" s="214" customFormat="1" ht="20.1" customHeight="1" spans="1:5">
      <c r="A1173" s="110" t="s">
        <v>676</v>
      </c>
      <c r="B1173" s="110"/>
      <c r="C1173" s="110"/>
      <c r="D1173" s="149" t="e">
        <f t="shared" si="18"/>
        <v>#DIV/0!</v>
      </c>
      <c r="E1173" s="110"/>
    </row>
    <row r="1174" s="214" customFormat="1" ht="20.1" customHeight="1" spans="1:5">
      <c r="A1174" s="110" t="s">
        <v>677</v>
      </c>
      <c r="B1174" s="110"/>
      <c r="C1174" s="110"/>
      <c r="D1174" s="149" t="e">
        <f t="shared" si="18"/>
        <v>#DIV/0!</v>
      </c>
      <c r="E1174" s="110"/>
    </row>
    <row r="1175" s="214" customFormat="1" ht="20.1" customHeight="1" spans="1:5">
      <c r="A1175" s="110" t="s">
        <v>966</v>
      </c>
      <c r="B1175" s="110"/>
      <c r="C1175" s="110"/>
      <c r="D1175" s="149" t="e">
        <f t="shared" si="18"/>
        <v>#DIV/0!</v>
      </c>
      <c r="E1175" s="110"/>
    </row>
    <row r="1176" s="214" customFormat="1" ht="20.1" customHeight="1" spans="1:5">
      <c r="A1176" s="110" t="s">
        <v>967</v>
      </c>
      <c r="B1176" s="110"/>
      <c r="C1176" s="110"/>
      <c r="D1176" s="149" t="e">
        <f t="shared" si="18"/>
        <v>#DIV/0!</v>
      </c>
      <c r="E1176" s="110"/>
    </row>
    <row r="1177" s="214" customFormat="1" ht="20.1" customHeight="1" spans="1:5">
      <c r="A1177" s="110" t="s">
        <v>968</v>
      </c>
      <c r="B1177" s="110"/>
      <c r="C1177" s="110"/>
      <c r="D1177" s="149" t="e">
        <f t="shared" si="18"/>
        <v>#DIV/0!</v>
      </c>
      <c r="E1177" s="110"/>
    </row>
    <row r="1178" s="214" customFormat="1" ht="20.1" customHeight="1" spans="1:5">
      <c r="A1178" s="110" t="s">
        <v>969</v>
      </c>
      <c r="B1178" s="110"/>
      <c r="C1178" s="110"/>
      <c r="D1178" s="149" t="e">
        <f t="shared" si="18"/>
        <v>#DIV/0!</v>
      </c>
      <c r="E1178" s="110"/>
    </row>
    <row r="1179" s="214" customFormat="1" ht="20.1" customHeight="1" spans="1:5">
      <c r="A1179" s="110" t="s">
        <v>970</v>
      </c>
      <c r="B1179" s="110"/>
      <c r="C1179" s="110"/>
      <c r="D1179" s="149" t="e">
        <f t="shared" si="18"/>
        <v>#DIV/0!</v>
      </c>
      <c r="E1179" s="110"/>
    </row>
    <row r="1180" s="214" customFormat="1" ht="20.1" customHeight="1" spans="1:5">
      <c r="A1180" s="110" t="s">
        <v>971</v>
      </c>
      <c r="B1180" s="110"/>
      <c r="C1180" s="110"/>
      <c r="D1180" s="149" t="e">
        <f t="shared" si="18"/>
        <v>#DIV/0!</v>
      </c>
      <c r="E1180" s="110"/>
    </row>
    <row r="1181" s="214" customFormat="1" ht="20.1" customHeight="1" spans="1:5">
      <c r="A1181" s="110" t="s">
        <v>972</v>
      </c>
      <c r="B1181" s="110"/>
      <c r="C1181" s="110"/>
      <c r="D1181" s="149" t="e">
        <f t="shared" si="18"/>
        <v>#DIV/0!</v>
      </c>
      <c r="E1181" s="110"/>
    </row>
    <row r="1182" s="214" customFormat="1" ht="20.1" customHeight="1" spans="1:5">
      <c r="A1182" s="110" t="s">
        <v>973</v>
      </c>
      <c r="B1182" s="110"/>
      <c r="C1182" s="110"/>
      <c r="D1182" s="149" t="e">
        <f t="shared" si="18"/>
        <v>#DIV/0!</v>
      </c>
      <c r="E1182" s="110"/>
    </row>
    <row r="1183" s="214" customFormat="1" ht="20.1" customHeight="1" spans="1:5">
      <c r="A1183" s="110" t="s">
        <v>974</v>
      </c>
      <c r="B1183" s="110"/>
      <c r="C1183" s="110"/>
      <c r="D1183" s="149" t="e">
        <f t="shared" si="18"/>
        <v>#DIV/0!</v>
      </c>
      <c r="E1183" s="110"/>
    </row>
    <row r="1184" s="214" customFormat="1" ht="20.1" customHeight="1" spans="1:5">
      <c r="A1184" s="110" t="s">
        <v>975</v>
      </c>
      <c r="B1184" s="110"/>
      <c r="C1184" s="110"/>
      <c r="D1184" s="149" t="e">
        <f t="shared" si="18"/>
        <v>#DIV/0!</v>
      </c>
      <c r="E1184" s="110"/>
    </row>
    <row r="1185" s="214" customFormat="1" ht="20.1" customHeight="1" spans="1:5">
      <c r="A1185" s="110" t="s">
        <v>976</v>
      </c>
      <c r="B1185" s="110"/>
      <c r="C1185" s="110"/>
      <c r="D1185" s="149" t="e">
        <f t="shared" si="18"/>
        <v>#DIV/0!</v>
      </c>
      <c r="E1185" s="110"/>
    </row>
    <row r="1186" s="214" customFormat="1" ht="20.1" customHeight="1" spans="1:5">
      <c r="A1186" s="110" t="s">
        <v>977</v>
      </c>
      <c r="B1186" s="110"/>
      <c r="C1186" s="110"/>
      <c r="D1186" s="149" t="e">
        <f t="shared" si="18"/>
        <v>#DIV/0!</v>
      </c>
      <c r="E1186" s="110"/>
    </row>
    <row r="1187" s="214" customFormat="1" ht="20.1" customHeight="1" spans="1:5">
      <c r="A1187" s="110" t="s">
        <v>978</v>
      </c>
      <c r="B1187" s="110"/>
      <c r="C1187" s="110"/>
      <c r="D1187" s="149" t="e">
        <f t="shared" si="18"/>
        <v>#DIV/0!</v>
      </c>
      <c r="E1187" s="110"/>
    </row>
    <row r="1188" s="214" customFormat="1" ht="20.1" customHeight="1" spans="1:5">
      <c r="A1188" s="110" t="s">
        <v>979</v>
      </c>
      <c r="B1188" s="110"/>
      <c r="C1188" s="110"/>
      <c r="D1188" s="149" t="e">
        <f t="shared" si="18"/>
        <v>#DIV/0!</v>
      </c>
      <c r="E1188" s="110"/>
    </row>
    <row r="1189" s="214" customFormat="1" ht="20.1" customHeight="1" spans="1:5">
      <c r="A1189" s="110" t="s">
        <v>695</v>
      </c>
      <c r="B1189" s="110"/>
      <c r="C1189" s="110"/>
      <c r="D1189" s="149" t="e">
        <f t="shared" si="18"/>
        <v>#DIV/0!</v>
      </c>
      <c r="E1189" s="110"/>
    </row>
    <row r="1190" s="214" customFormat="1" ht="20.1" customHeight="1" spans="1:5">
      <c r="A1190" s="110" t="s">
        <v>980</v>
      </c>
      <c r="B1190" s="110"/>
      <c r="C1190" s="110"/>
      <c r="D1190" s="149" t="e">
        <f t="shared" si="18"/>
        <v>#DIV/0!</v>
      </c>
      <c r="E1190" s="110"/>
    </row>
    <row r="1191" s="214" customFormat="1" ht="20.1" customHeight="1" spans="1:5">
      <c r="A1191" s="110" t="s">
        <v>981</v>
      </c>
      <c r="B1191" s="131">
        <f>SUM(B1192:B1199)</f>
        <v>0</v>
      </c>
      <c r="C1191" s="131">
        <f>SUM(C1192:C1199)</f>
        <v>0</v>
      </c>
      <c r="D1191" s="149" t="e">
        <f t="shared" si="18"/>
        <v>#DIV/0!</v>
      </c>
      <c r="E1191" s="110"/>
    </row>
    <row r="1192" s="214" customFormat="1" ht="20.1" customHeight="1" spans="1:5">
      <c r="A1192" s="110" t="s">
        <v>675</v>
      </c>
      <c r="B1192" s="110"/>
      <c r="C1192" s="110"/>
      <c r="D1192" s="149" t="e">
        <f t="shared" si="18"/>
        <v>#DIV/0!</v>
      </c>
      <c r="E1192" s="110"/>
    </row>
    <row r="1193" s="214" customFormat="1" ht="20.1" customHeight="1" spans="1:5">
      <c r="A1193" s="110" t="s">
        <v>676</v>
      </c>
      <c r="B1193" s="110"/>
      <c r="C1193" s="110"/>
      <c r="D1193" s="149" t="e">
        <f t="shared" si="18"/>
        <v>#DIV/0!</v>
      </c>
      <c r="E1193" s="110"/>
    </row>
    <row r="1194" s="214" customFormat="1" ht="20.1" customHeight="1" spans="1:5">
      <c r="A1194" s="110" t="s">
        <v>677</v>
      </c>
      <c r="B1194" s="110"/>
      <c r="C1194" s="110"/>
      <c r="D1194" s="149" t="e">
        <f t="shared" si="18"/>
        <v>#DIV/0!</v>
      </c>
      <c r="E1194" s="110"/>
    </row>
    <row r="1195" s="214" customFormat="1" ht="20.1" customHeight="1" spans="1:5">
      <c r="A1195" s="110" t="s">
        <v>982</v>
      </c>
      <c r="B1195" s="110"/>
      <c r="C1195" s="110"/>
      <c r="D1195" s="149" t="e">
        <f t="shared" si="18"/>
        <v>#DIV/0!</v>
      </c>
      <c r="E1195" s="110"/>
    </row>
    <row r="1196" s="214" customFormat="1" ht="20.1" customHeight="1" spans="1:5">
      <c r="A1196" s="110" t="s">
        <v>983</v>
      </c>
      <c r="B1196" s="110"/>
      <c r="C1196" s="110"/>
      <c r="D1196" s="149" t="e">
        <f t="shared" si="18"/>
        <v>#DIV/0!</v>
      </c>
      <c r="E1196" s="110"/>
    </row>
    <row r="1197" s="214" customFormat="1" ht="20.1" customHeight="1" spans="1:5">
      <c r="A1197" s="110" t="s">
        <v>984</v>
      </c>
      <c r="B1197" s="110"/>
      <c r="C1197" s="110"/>
      <c r="D1197" s="149" t="e">
        <f t="shared" si="18"/>
        <v>#DIV/0!</v>
      </c>
      <c r="E1197" s="110"/>
    </row>
    <row r="1198" s="214" customFormat="1" ht="20.1" customHeight="1" spans="1:5">
      <c r="A1198" s="110" t="s">
        <v>695</v>
      </c>
      <c r="B1198" s="110"/>
      <c r="C1198" s="110"/>
      <c r="D1198" s="149" t="e">
        <f t="shared" si="18"/>
        <v>#DIV/0!</v>
      </c>
      <c r="E1198" s="110"/>
    </row>
    <row r="1199" s="214" customFormat="1" ht="20.1" customHeight="1" spans="1:5">
      <c r="A1199" s="110" t="s">
        <v>985</v>
      </c>
      <c r="B1199" s="110"/>
      <c r="C1199" s="110"/>
      <c r="D1199" s="149" t="e">
        <f t="shared" si="18"/>
        <v>#DIV/0!</v>
      </c>
      <c r="E1199" s="110"/>
    </row>
    <row r="1200" s="214" customFormat="1" ht="20.1" customHeight="1" spans="1:5">
      <c r="A1200" s="110" t="s">
        <v>986</v>
      </c>
      <c r="B1200" s="131">
        <f>SUM(B1201:B1212)</f>
        <v>133</v>
      </c>
      <c r="C1200" s="131">
        <f>SUM(C1201:C1212)</f>
        <v>135</v>
      </c>
      <c r="D1200" s="149" t="str">
        <f t="shared" si="18"/>
        <v>101.50%</v>
      </c>
      <c r="E1200" s="110"/>
    </row>
    <row r="1201" s="214" customFormat="1" ht="20.1" customHeight="1" spans="1:5">
      <c r="A1201" s="110" t="s">
        <v>675</v>
      </c>
      <c r="B1201" s="110">
        <v>133</v>
      </c>
      <c r="C1201" s="110">
        <v>135</v>
      </c>
      <c r="D1201" s="149" t="str">
        <f t="shared" si="18"/>
        <v>101.50%</v>
      </c>
      <c r="E1201" s="110"/>
    </row>
    <row r="1202" s="214" customFormat="1" ht="20.1" customHeight="1" spans="1:5">
      <c r="A1202" s="110" t="s">
        <v>676</v>
      </c>
      <c r="B1202" s="110"/>
      <c r="C1202" s="110"/>
      <c r="D1202" s="149" t="e">
        <f t="shared" si="18"/>
        <v>#DIV/0!</v>
      </c>
      <c r="E1202" s="110"/>
    </row>
    <row r="1203" s="214" customFormat="1" ht="20.1" customHeight="1" spans="1:5">
      <c r="A1203" s="110" t="s">
        <v>677</v>
      </c>
      <c r="B1203" s="110"/>
      <c r="C1203" s="110"/>
      <c r="D1203" s="149" t="e">
        <f t="shared" si="18"/>
        <v>#DIV/0!</v>
      </c>
      <c r="E1203" s="110"/>
    </row>
    <row r="1204" s="214" customFormat="1" ht="20.1" customHeight="1" spans="1:5">
      <c r="A1204" s="110" t="s">
        <v>987</v>
      </c>
      <c r="B1204" s="110"/>
      <c r="C1204" s="110"/>
      <c r="D1204" s="149" t="e">
        <f t="shared" si="18"/>
        <v>#DIV/0!</v>
      </c>
      <c r="E1204" s="110"/>
    </row>
    <row r="1205" s="214" customFormat="1" ht="20.1" customHeight="1" spans="1:5">
      <c r="A1205" s="110" t="s">
        <v>988</v>
      </c>
      <c r="B1205" s="110"/>
      <c r="C1205" s="110"/>
      <c r="D1205" s="149" t="e">
        <f t="shared" si="18"/>
        <v>#DIV/0!</v>
      </c>
      <c r="E1205" s="110"/>
    </row>
    <row r="1206" s="214" customFormat="1" ht="20.1" customHeight="1" spans="1:5">
      <c r="A1206" s="110" t="s">
        <v>989</v>
      </c>
      <c r="B1206" s="110"/>
      <c r="C1206" s="110"/>
      <c r="D1206" s="149" t="e">
        <f t="shared" si="18"/>
        <v>#DIV/0!</v>
      </c>
      <c r="E1206" s="110"/>
    </row>
    <row r="1207" s="214" customFormat="1" ht="20.1" customHeight="1" spans="1:5">
      <c r="A1207" s="110" t="s">
        <v>990</v>
      </c>
      <c r="B1207" s="110"/>
      <c r="C1207" s="110"/>
      <c r="D1207" s="149" t="e">
        <f t="shared" si="18"/>
        <v>#DIV/0!</v>
      </c>
      <c r="E1207" s="110"/>
    </row>
    <row r="1208" s="214" customFormat="1" ht="20.1" customHeight="1" spans="1:5">
      <c r="A1208" s="110" t="s">
        <v>991</v>
      </c>
      <c r="B1208" s="110"/>
      <c r="C1208" s="110"/>
      <c r="D1208" s="149" t="e">
        <f t="shared" si="18"/>
        <v>#DIV/0!</v>
      </c>
      <c r="E1208" s="110"/>
    </row>
    <row r="1209" s="214" customFormat="1" ht="20.1" customHeight="1" spans="1:5">
      <c r="A1209" s="110" t="s">
        <v>992</v>
      </c>
      <c r="B1209" s="110"/>
      <c r="C1209" s="110"/>
      <c r="D1209" s="149" t="e">
        <f t="shared" si="18"/>
        <v>#DIV/0!</v>
      </c>
      <c r="E1209" s="110"/>
    </row>
    <row r="1210" s="214" customFormat="1" ht="20.1" customHeight="1" spans="1:5">
      <c r="A1210" s="110" t="s">
        <v>993</v>
      </c>
      <c r="B1210" s="110"/>
      <c r="C1210" s="110"/>
      <c r="D1210" s="149" t="e">
        <f t="shared" si="18"/>
        <v>#DIV/0!</v>
      </c>
      <c r="E1210" s="110"/>
    </row>
    <row r="1211" s="214" customFormat="1" ht="20.1" customHeight="1" spans="1:5">
      <c r="A1211" s="110" t="s">
        <v>994</v>
      </c>
      <c r="B1211" s="110"/>
      <c r="C1211" s="110"/>
      <c r="D1211" s="149" t="e">
        <f t="shared" si="18"/>
        <v>#DIV/0!</v>
      </c>
      <c r="E1211" s="110"/>
    </row>
    <row r="1212" s="214" customFormat="1" ht="20.1" customHeight="1" spans="1:5">
      <c r="A1212" s="110" t="s">
        <v>995</v>
      </c>
      <c r="B1212" s="110"/>
      <c r="C1212" s="110"/>
      <c r="D1212" s="149" t="e">
        <f t="shared" si="18"/>
        <v>#DIV/0!</v>
      </c>
      <c r="E1212" s="110"/>
    </row>
    <row r="1213" s="214" customFormat="1" ht="20.1" customHeight="1" spans="1:5">
      <c r="A1213" s="110" t="s">
        <v>996</v>
      </c>
      <c r="B1213" s="131">
        <f>SUM(B1214:B1227)</f>
        <v>39</v>
      </c>
      <c r="C1213" s="131">
        <f>SUM(C1214:C1227)</f>
        <v>54</v>
      </c>
      <c r="D1213" s="149" t="str">
        <f t="shared" si="18"/>
        <v>138.46%</v>
      </c>
      <c r="E1213" s="110"/>
    </row>
    <row r="1214" s="214" customFormat="1" ht="20.1" customHeight="1" spans="1:5">
      <c r="A1214" s="110" t="s">
        <v>675</v>
      </c>
      <c r="B1214" s="110">
        <v>39</v>
      </c>
      <c r="C1214" s="110">
        <v>54</v>
      </c>
      <c r="D1214" s="149" t="str">
        <f t="shared" si="18"/>
        <v>138.46%</v>
      </c>
      <c r="E1214" s="110"/>
    </row>
    <row r="1215" s="214" customFormat="1" ht="20.1" customHeight="1" spans="1:5">
      <c r="A1215" s="110" t="s">
        <v>676</v>
      </c>
      <c r="B1215" s="110"/>
      <c r="C1215" s="110"/>
      <c r="D1215" s="149" t="e">
        <f t="shared" si="18"/>
        <v>#DIV/0!</v>
      </c>
      <c r="E1215" s="110"/>
    </row>
    <row r="1216" s="214" customFormat="1" ht="20.1" customHeight="1" spans="1:5">
      <c r="A1216" s="110" t="s">
        <v>677</v>
      </c>
      <c r="B1216" s="110"/>
      <c r="C1216" s="110"/>
      <c r="D1216" s="149" t="e">
        <f t="shared" si="18"/>
        <v>#DIV/0!</v>
      </c>
      <c r="E1216" s="110"/>
    </row>
    <row r="1217" s="214" customFormat="1" ht="20.1" customHeight="1" spans="1:5">
      <c r="A1217" s="110" t="s">
        <v>997</v>
      </c>
      <c r="B1217" s="110"/>
      <c r="C1217" s="110"/>
      <c r="D1217" s="149" t="e">
        <f t="shared" si="18"/>
        <v>#DIV/0!</v>
      </c>
      <c r="E1217" s="110"/>
    </row>
    <row r="1218" s="214" customFormat="1" ht="20.1" customHeight="1" spans="1:5">
      <c r="A1218" s="110" t="s">
        <v>998</v>
      </c>
      <c r="B1218" s="110"/>
      <c r="C1218" s="110"/>
      <c r="D1218" s="149" t="e">
        <f t="shared" si="18"/>
        <v>#DIV/0!</v>
      </c>
      <c r="E1218" s="110"/>
    </row>
    <row r="1219" s="214" customFormat="1" ht="20.1" customHeight="1" spans="1:5">
      <c r="A1219" s="110" t="s">
        <v>999</v>
      </c>
      <c r="B1219" s="110"/>
      <c r="C1219" s="110"/>
      <c r="D1219" s="149" t="e">
        <f t="shared" si="18"/>
        <v>#DIV/0!</v>
      </c>
      <c r="E1219" s="110"/>
    </row>
    <row r="1220" s="214" customFormat="1" ht="20.1" customHeight="1" spans="1:5">
      <c r="A1220" s="110" t="s">
        <v>1000</v>
      </c>
      <c r="B1220" s="110"/>
      <c r="C1220" s="110"/>
      <c r="D1220" s="149" t="e">
        <f t="shared" si="18"/>
        <v>#DIV/0!</v>
      </c>
      <c r="E1220" s="110"/>
    </row>
    <row r="1221" s="214" customFormat="1" ht="20.1" customHeight="1" spans="1:5">
      <c r="A1221" s="110" t="s">
        <v>1001</v>
      </c>
      <c r="B1221" s="110"/>
      <c r="C1221" s="110"/>
      <c r="D1221" s="149" t="e">
        <f t="shared" si="18"/>
        <v>#DIV/0!</v>
      </c>
      <c r="E1221" s="110"/>
    </row>
    <row r="1222" s="214" customFormat="1" ht="20.1" customHeight="1" spans="1:5">
      <c r="A1222" s="110" t="s">
        <v>1002</v>
      </c>
      <c r="B1222" s="110"/>
      <c r="C1222" s="110"/>
      <c r="D1222" s="149" t="e">
        <f t="shared" ref="D1222:D1285" si="19">TEXT(C1222/B1222,"0.00%")</f>
        <v>#DIV/0!</v>
      </c>
      <c r="E1222" s="110"/>
    </row>
    <row r="1223" s="214" customFormat="1" ht="20.1" customHeight="1" spans="1:5">
      <c r="A1223" s="110" t="s">
        <v>1003</v>
      </c>
      <c r="B1223" s="110"/>
      <c r="C1223" s="110"/>
      <c r="D1223" s="149" t="e">
        <f t="shared" si="19"/>
        <v>#DIV/0!</v>
      </c>
      <c r="E1223" s="110"/>
    </row>
    <row r="1224" s="214" customFormat="1" ht="20.1" customHeight="1" spans="1:5">
      <c r="A1224" s="110" t="s">
        <v>1004</v>
      </c>
      <c r="B1224" s="110"/>
      <c r="C1224" s="110"/>
      <c r="D1224" s="149" t="e">
        <f t="shared" si="19"/>
        <v>#DIV/0!</v>
      </c>
      <c r="E1224" s="110"/>
    </row>
    <row r="1225" s="214" customFormat="1" ht="20.1" customHeight="1" spans="1:5">
      <c r="A1225" s="110" t="s">
        <v>1005</v>
      </c>
      <c r="B1225" s="110"/>
      <c r="C1225" s="110"/>
      <c r="D1225" s="149" t="e">
        <f t="shared" si="19"/>
        <v>#DIV/0!</v>
      </c>
      <c r="E1225" s="110"/>
    </row>
    <row r="1226" s="214" customFormat="1" ht="20.1" customHeight="1" spans="1:5">
      <c r="A1226" s="110" t="s">
        <v>1006</v>
      </c>
      <c r="B1226" s="110"/>
      <c r="C1226" s="110"/>
      <c r="D1226" s="149" t="e">
        <f t="shared" si="19"/>
        <v>#DIV/0!</v>
      </c>
      <c r="E1226" s="110"/>
    </row>
    <row r="1227" s="214" customFormat="1" ht="20.1" customHeight="1" spans="1:5">
      <c r="A1227" s="110" t="s">
        <v>1007</v>
      </c>
      <c r="B1227" s="110"/>
      <c r="C1227" s="110"/>
      <c r="D1227" s="149" t="e">
        <f t="shared" si="19"/>
        <v>#DIV/0!</v>
      </c>
      <c r="E1227" s="110"/>
    </row>
    <row r="1228" s="214" customFormat="1" ht="20.1" customHeight="1" spans="1:5">
      <c r="A1228" s="110" t="s">
        <v>1008</v>
      </c>
      <c r="B1228" s="131"/>
      <c r="C1228" s="131"/>
      <c r="D1228" s="149" t="e">
        <f t="shared" si="19"/>
        <v>#DIV/0!</v>
      </c>
      <c r="E1228" s="110"/>
    </row>
    <row r="1229" s="214" customFormat="1" ht="20.1" customHeight="1" spans="1:5">
      <c r="A1229" s="49" t="s">
        <v>1009</v>
      </c>
      <c r="B1229" s="49">
        <f>SUM(B1230,B1239,B1243)</f>
        <v>30644</v>
      </c>
      <c r="C1229" s="49">
        <f>SUM(C1230,C1239,C1243)</f>
        <v>43</v>
      </c>
      <c r="D1229" s="149" t="str">
        <f t="shared" si="19"/>
        <v>0.14%</v>
      </c>
      <c r="E1229" s="110"/>
    </row>
    <row r="1230" s="214" customFormat="1" ht="20.1" customHeight="1" spans="1:5">
      <c r="A1230" s="110" t="s">
        <v>1010</v>
      </c>
      <c r="B1230" s="131">
        <f>SUM(B1231:B1238)</f>
        <v>30644</v>
      </c>
      <c r="C1230" s="131">
        <f>SUM(C1231:C1238)</f>
        <v>43</v>
      </c>
      <c r="D1230" s="149" t="str">
        <f t="shared" si="19"/>
        <v>0.14%</v>
      </c>
      <c r="E1230" s="110"/>
    </row>
    <row r="1231" s="214" customFormat="1" ht="20.1" customHeight="1" spans="1:5">
      <c r="A1231" s="110" t="s">
        <v>1011</v>
      </c>
      <c r="B1231" s="110"/>
      <c r="C1231" s="110"/>
      <c r="D1231" s="149" t="e">
        <f t="shared" si="19"/>
        <v>#DIV/0!</v>
      </c>
      <c r="E1231" s="110"/>
    </row>
    <row r="1232" s="214" customFormat="1" ht="20.1" customHeight="1" spans="1:5">
      <c r="A1232" s="110" t="s">
        <v>1012</v>
      </c>
      <c r="B1232" s="110"/>
      <c r="C1232" s="110"/>
      <c r="D1232" s="149" t="e">
        <f t="shared" si="19"/>
        <v>#DIV/0!</v>
      </c>
      <c r="E1232" s="110"/>
    </row>
    <row r="1233" s="214" customFormat="1" ht="20.1" customHeight="1" spans="1:5">
      <c r="A1233" s="110" t="s">
        <v>1013</v>
      </c>
      <c r="B1233" s="110">
        <v>19245</v>
      </c>
      <c r="C1233" s="110"/>
      <c r="D1233" s="149" t="str">
        <f t="shared" si="19"/>
        <v>0.00%</v>
      </c>
      <c r="E1233" s="110"/>
    </row>
    <row r="1234" s="214" customFormat="1" ht="20.1" customHeight="1" spans="1:5">
      <c r="A1234" s="110" t="s">
        <v>1014</v>
      </c>
      <c r="B1234" s="110"/>
      <c r="C1234" s="110"/>
      <c r="D1234" s="149" t="e">
        <f t="shared" si="19"/>
        <v>#DIV/0!</v>
      </c>
      <c r="E1234" s="110"/>
    </row>
    <row r="1235" s="214" customFormat="1" ht="20.1" customHeight="1" spans="1:5">
      <c r="A1235" s="110" t="s">
        <v>1015</v>
      </c>
      <c r="B1235" s="110">
        <v>1725</v>
      </c>
      <c r="C1235" s="110">
        <v>43</v>
      </c>
      <c r="D1235" s="149" t="str">
        <f t="shared" si="19"/>
        <v>2.49%</v>
      </c>
      <c r="E1235" s="110"/>
    </row>
    <row r="1236" s="214" customFormat="1" ht="20.1" customHeight="1" spans="1:5">
      <c r="A1236" s="110" t="s">
        <v>1016</v>
      </c>
      <c r="B1236" s="110">
        <v>235</v>
      </c>
      <c r="C1236" s="110"/>
      <c r="D1236" s="149" t="str">
        <f t="shared" si="19"/>
        <v>0.00%</v>
      </c>
      <c r="E1236" s="110"/>
    </row>
    <row r="1237" s="214" customFormat="1" ht="20.1" customHeight="1" spans="1:5">
      <c r="A1237" s="110" t="s">
        <v>1017</v>
      </c>
      <c r="B1237" s="110">
        <v>76</v>
      </c>
      <c r="C1237" s="110"/>
      <c r="D1237" s="149" t="str">
        <f t="shared" si="19"/>
        <v>0.00%</v>
      </c>
      <c r="E1237" s="110"/>
    </row>
    <row r="1238" s="214" customFormat="1" ht="20.1" customHeight="1" spans="1:5">
      <c r="A1238" s="110" t="s">
        <v>1018</v>
      </c>
      <c r="B1238" s="110">
        <v>9363</v>
      </c>
      <c r="C1238" s="110"/>
      <c r="D1238" s="149" t="str">
        <f t="shared" si="19"/>
        <v>0.00%</v>
      </c>
      <c r="E1238" s="110"/>
    </row>
    <row r="1239" s="214" customFormat="1" ht="20.1" customHeight="1" spans="1:5">
      <c r="A1239" s="110" t="s">
        <v>1019</v>
      </c>
      <c r="B1239" s="131">
        <f>SUM(B1240:B1242)</f>
        <v>0</v>
      </c>
      <c r="C1239" s="131">
        <f>SUM(C1240:C1242)</f>
        <v>0</v>
      </c>
      <c r="D1239" s="149" t="e">
        <f t="shared" si="19"/>
        <v>#DIV/0!</v>
      </c>
      <c r="E1239" s="110"/>
    </row>
    <row r="1240" s="214" customFormat="1" ht="20.1" customHeight="1" spans="1:5">
      <c r="A1240" s="110" t="s">
        <v>1020</v>
      </c>
      <c r="B1240" s="110"/>
      <c r="C1240" s="110"/>
      <c r="D1240" s="149" t="e">
        <f t="shared" si="19"/>
        <v>#DIV/0!</v>
      </c>
      <c r="E1240" s="110"/>
    </row>
    <row r="1241" s="214" customFormat="1" ht="20.1" customHeight="1" spans="1:5">
      <c r="A1241" s="110" t="s">
        <v>1021</v>
      </c>
      <c r="B1241" s="110"/>
      <c r="C1241" s="110"/>
      <c r="D1241" s="149" t="e">
        <f t="shared" si="19"/>
        <v>#DIV/0!</v>
      </c>
      <c r="E1241" s="110"/>
    </row>
    <row r="1242" s="214" customFormat="1" ht="20.1" customHeight="1" spans="1:5">
      <c r="A1242" s="110" t="s">
        <v>1022</v>
      </c>
      <c r="B1242" s="110"/>
      <c r="C1242" s="110"/>
      <c r="D1242" s="149" t="e">
        <f t="shared" si="19"/>
        <v>#DIV/0!</v>
      </c>
      <c r="E1242" s="110"/>
    </row>
    <row r="1243" s="214" customFormat="1" ht="20.1" customHeight="1" spans="1:5">
      <c r="A1243" s="110" t="s">
        <v>1023</v>
      </c>
      <c r="B1243" s="131">
        <f>SUM(B1244:B1246)</f>
        <v>0</v>
      </c>
      <c r="C1243" s="131">
        <f>SUM(C1244:C1246)</f>
        <v>0</v>
      </c>
      <c r="D1243" s="149" t="e">
        <f t="shared" si="19"/>
        <v>#DIV/0!</v>
      </c>
      <c r="E1243" s="110"/>
    </row>
    <row r="1244" s="214" customFormat="1" ht="20.1" customHeight="1" spans="1:5">
      <c r="A1244" s="110" t="s">
        <v>1024</v>
      </c>
      <c r="B1244" s="110"/>
      <c r="C1244" s="110"/>
      <c r="D1244" s="149" t="e">
        <f t="shared" si="19"/>
        <v>#DIV/0!</v>
      </c>
      <c r="E1244" s="110"/>
    </row>
    <row r="1245" s="214" customFormat="1" ht="20.1" customHeight="1" spans="1:5">
      <c r="A1245" s="110" t="s">
        <v>1025</v>
      </c>
      <c r="B1245" s="110"/>
      <c r="C1245" s="110"/>
      <c r="D1245" s="149" t="e">
        <f t="shared" si="19"/>
        <v>#DIV/0!</v>
      </c>
      <c r="E1245" s="110"/>
    </row>
    <row r="1246" s="214" customFormat="1" ht="20.1" customHeight="1" spans="1:5">
      <c r="A1246" s="110" t="s">
        <v>1026</v>
      </c>
      <c r="B1246" s="110"/>
      <c r="C1246" s="110"/>
      <c r="D1246" s="149" t="e">
        <f t="shared" si="19"/>
        <v>#DIV/0!</v>
      </c>
      <c r="E1246" s="110"/>
    </row>
    <row r="1247" s="214" customFormat="1" ht="20.1" customHeight="1" spans="1:5">
      <c r="A1247" s="49" t="s">
        <v>1027</v>
      </c>
      <c r="B1247" s="49">
        <f>SUM(B1248,B1263,B1277,B1282,B1288)</f>
        <v>237</v>
      </c>
      <c r="C1247" s="49">
        <f>SUM(C1248,C1263,C1277,C1282,C1288)</f>
        <v>236</v>
      </c>
      <c r="D1247" s="149" t="str">
        <f t="shared" si="19"/>
        <v>99.58%</v>
      </c>
      <c r="E1247" s="110"/>
    </row>
    <row r="1248" s="214" customFormat="1" ht="20.1" customHeight="1" spans="1:5">
      <c r="A1248" s="110" t="s">
        <v>1028</v>
      </c>
      <c r="B1248" s="131">
        <f>SUM(B1249:B1262)</f>
        <v>156</v>
      </c>
      <c r="C1248" s="131">
        <f>SUM(C1249:C1262)</f>
        <v>155</v>
      </c>
      <c r="D1248" s="149" t="str">
        <f t="shared" si="19"/>
        <v>99.36%</v>
      </c>
      <c r="E1248" s="110"/>
    </row>
    <row r="1249" s="214" customFormat="1" ht="20.1" customHeight="1" spans="1:5">
      <c r="A1249" s="110" t="s">
        <v>675</v>
      </c>
      <c r="B1249" s="110">
        <v>156</v>
      </c>
      <c r="C1249" s="110">
        <v>155</v>
      </c>
      <c r="D1249" s="149" t="str">
        <f t="shared" si="19"/>
        <v>99.36%</v>
      </c>
      <c r="E1249" s="110"/>
    </row>
    <row r="1250" s="214" customFormat="1" ht="20.1" customHeight="1" spans="1:5">
      <c r="A1250" s="110" t="s">
        <v>676</v>
      </c>
      <c r="B1250" s="110"/>
      <c r="C1250" s="110"/>
      <c r="D1250" s="149" t="e">
        <f t="shared" si="19"/>
        <v>#DIV/0!</v>
      </c>
      <c r="E1250" s="110"/>
    </row>
    <row r="1251" s="214" customFormat="1" ht="20.1" customHeight="1" spans="1:5">
      <c r="A1251" s="110" t="s">
        <v>677</v>
      </c>
      <c r="B1251" s="110"/>
      <c r="C1251" s="110"/>
      <c r="D1251" s="149" t="e">
        <f t="shared" si="19"/>
        <v>#DIV/0!</v>
      </c>
      <c r="E1251" s="110"/>
    </row>
    <row r="1252" s="214" customFormat="1" ht="20.1" customHeight="1" spans="1:5">
      <c r="A1252" s="110" t="s">
        <v>1029</v>
      </c>
      <c r="B1252" s="110"/>
      <c r="C1252" s="110"/>
      <c r="D1252" s="149" t="e">
        <f t="shared" si="19"/>
        <v>#DIV/0!</v>
      </c>
      <c r="E1252" s="110"/>
    </row>
    <row r="1253" s="214" customFormat="1" ht="20.1" customHeight="1" spans="1:5">
      <c r="A1253" s="110" t="s">
        <v>1030</v>
      </c>
      <c r="B1253" s="110"/>
      <c r="C1253" s="110"/>
      <c r="D1253" s="149" t="e">
        <f t="shared" si="19"/>
        <v>#DIV/0!</v>
      </c>
      <c r="E1253" s="110"/>
    </row>
    <row r="1254" s="214" customFormat="1" ht="20.1" customHeight="1" spans="1:5">
      <c r="A1254" s="110" t="s">
        <v>1031</v>
      </c>
      <c r="B1254" s="110"/>
      <c r="C1254" s="110"/>
      <c r="D1254" s="149" t="e">
        <f t="shared" si="19"/>
        <v>#DIV/0!</v>
      </c>
      <c r="E1254" s="110"/>
    </row>
    <row r="1255" s="214" customFormat="1" ht="20.1" customHeight="1" spans="1:5">
      <c r="A1255" s="110" t="s">
        <v>1032</v>
      </c>
      <c r="B1255" s="110"/>
      <c r="C1255" s="110"/>
      <c r="D1255" s="149" t="e">
        <f t="shared" si="19"/>
        <v>#DIV/0!</v>
      </c>
      <c r="E1255" s="110"/>
    </row>
    <row r="1256" s="214" customFormat="1" ht="20.1" customHeight="1" spans="1:5">
      <c r="A1256" s="110" t="s">
        <v>1033</v>
      </c>
      <c r="B1256" s="110"/>
      <c r="C1256" s="110"/>
      <c r="D1256" s="149" t="e">
        <f t="shared" si="19"/>
        <v>#DIV/0!</v>
      </c>
      <c r="E1256" s="110"/>
    </row>
    <row r="1257" s="214" customFormat="1" ht="20.1" customHeight="1" spans="1:5">
      <c r="A1257" s="110" t="s">
        <v>1034</v>
      </c>
      <c r="B1257" s="110"/>
      <c r="C1257" s="110"/>
      <c r="D1257" s="149" t="e">
        <f t="shared" si="19"/>
        <v>#DIV/0!</v>
      </c>
      <c r="E1257" s="110"/>
    </row>
    <row r="1258" s="214" customFormat="1" ht="20.1" customHeight="1" spans="1:5">
      <c r="A1258" s="110" t="s">
        <v>1035</v>
      </c>
      <c r="B1258" s="110"/>
      <c r="C1258" s="110"/>
      <c r="D1258" s="149" t="e">
        <f t="shared" si="19"/>
        <v>#DIV/0!</v>
      </c>
      <c r="E1258" s="110"/>
    </row>
    <row r="1259" s="214" customFormat="1" ht="20.1" customHeight="1" spans="1:5">
      <c r="A1259" s="110" t="s">
        <v>1036</v>
      </c>
      <c r="B1259" s="110"/>
      <c r="C1259" s="110"/>
      <c r="D1259" s="149" t="e">
        <f t="shared" si="19"/>
        <v>#DIV/0!</v>
      </c>
      <c r="E1259" s="110"/>
    </row>
    <row r="1260" s="214" customFormat="1" ht="20.1" customHeight="1" spans="1:5">
      <c r="A1260" s="110" t="s">
        <v>1037</v>
      </c>
      <c r="B1260" s="110"/>
      <c r="C1260" s="110"/>
      <c r="D1260" s="149" t="e">
        <f t="shared" si="19"/>
        <v>#DIV/0!</v>
      </c>
      <c r="E1260" s="110"/>
    </row>
    <row r="1261" s="214" customFormat="1" ht="20.1" customHeight="1" spans="1:5">
      <c r="A1261" s="110" t="s">
        <v>695</v>
      </c>
      <c r="B1261" s="110"/>
      <c r="C1261" s="110"/>
      <c r="D1261" s="149" t="e">
        <f t="shared" si="19"/>
        <v>#DIV/0!</v>
      </c>
      <c r="E1261" s="110"/>
    </row>
    <row r="1262" s="214" customFormat="1" ht="20.1" customHeight="1" spans="1:5">
      <c r="A1262" s="110" t="s">
        <v>1038</v>
      </c>
      <c r="B1262" s="110"/>
      <c r="C1262" s="110"/>
      <c r="D1262" s="149" t="e">
        <f t="shared" si="19"/>
        <v>#DIV/0!</v>
      </c>
      <c r="E1262" s="110"/>
    </row>
    <row r="1263" s="214" customFormat="1" ht="20.1" customHeight="1" spans="1:5">
      <c r="A1263" s="110" t="s">
        <v>1039</v>
      </c>
      <c r="B1263" s="131">
        <f>SUM(B1264:B1276)</f>
        <v>0</v>
      </c>
      <c r="C1263" s="131">
        <f>SUM(C1264:C1276)</f>
        <v>0</v>
      </c>
      <c r="D1263" s="149" t="e">
        <f t="shared" si="19"/>
        <v>#DIV/0!</v>
      </c>
      <c r="E1263" s="110"/>
    </row>
    <row r="1264" s="214" customFormat="1" ht="20.1" customHeight="1" spans="1:5">
      <c r="A1264" s="110" t="s">
        <v>675</v>
      </c>
      <c r="B1264" s="110"/>
      <c r="C1264" s="110"/>
      <c r="D1264" s="149" t="e">
        <f t="shared" si="19"/>
        <v>#DIV/0!</v>
      </c>
      <c r="E1264" s="110"/>
    </row>
    <row r="1265" s="214" customFormat="1" ht="20.1" customHeight="1" spans="1:5">
      <c r="A1265" s="110" t="s">
        <v>676</v>
      </c>
      <c r="B1265" s="110"/>
      <c r="C1265" s="110"/>
      <c r="D1265" s="149" t="e">
        <f t="shared" si="19"/>
        <v>#DIV/0!</v>
      </c>
      <c r="E1265" s="110"/>
    </row>
    <row r="1266" s="214" customFormat="1" ht="20.1" customHeight="1" spans="1:5">
      <c r="A1266" s="110" t="s">
        <v>677</v>
      </c>
      <c r="B1266" s="110"/>
      <c r="C1266" s="110"/>
      <c r="D1266" s="149" t="e">
        <f t="shared" si="19"/>
        <v>#DIV/0!</v>
      </c>
      <c r="E1266" s="110"/>
    </row>
    <row r="1267" s="214" customFormat="1" ht="20.1" customHeight="1" spans="1:5">
      <c r="A1267" s="110" t="s">
        <v>1040</v>
      </c>
      <c r="B1267" s="110"/>
      <c r="C1267" s="110"/>
      <c r="D1267" s="149" t="e">
        <f t="shared" si="19"/>
        <v>#DIV/0!</v>
      </c>
      <c r="E1267" s="110"/>
    </row>
    <row r="1268" s="214" customFormat="1" ht="20.1" customHeight="1" spans="1:5">
      <c r="A1268" s="110" t="s">
        <v>1041</v>
      </c>
      <c r="B1268" s="110"/>
      <c r="C1268" s="110"/>
      <c r="D1268" s="149" t="e">
        <f t="shared" si="19"/>
        <v>#DIV/0!</v>
      </c>
      <c r="E1268" s="110"/>
    </row>
    <row r="1269" s="214" customFormat="1" ht="20.1" customHeight="1" spans="1:5">
      <c r="A1269" s="110" t="s">
        <v>1042</v>
      </c>
      <c r="B1269" s="110"/>
      <c r="C1269" s="110"/>
      <c r="D1269" s="149" t="e">
        <f t="shared" si="19"/>
        <v>#DIV/0!</v>
      </c>
      <c r="E1269" s="110"/>
    </row>
    <row r="1270" s="214" customFormat="1" ht="20.1" customHeight="1" spans="1:5">
      <c r="A1270" s="110" t="s">
        <v>1043</v>
      </c>
      <c r="B1270" s="110"/>
      <c r="C1270" s="110"/>
      <c r="D1270" s="149" t="e">
        <f t="shared" si="19"/>
        <v>#DIV/0!</v>
      </c>
      <c r="E1270" s="110"/>
    </row>
    <row r="1271" s="214" customFormat="1" ht="20.1" customHeight="1" spans="1:5">
      <c r="A1271" s="110" t="s">
        <v>1044</v>
      </c>
      <c r="B1271" s="110"/>
      <c r="C1271" s="110"/>
      <c r="D1271" s="149" t="e">
        <f t="shared" si="19"/>
        <v>#DIV/0!</v>
      </c>
      <c r="E1271" s="110"/>
    </row>
    <row r="1272" s="214" customFormat="1" ht="20.1" customHeight="1" spans="1:5">
      <c r="A1272" s="110" t="s">
        <v>1045</v>
      </c>
      <c r="B1272" s="110"/>
      <c r="C1272" s="110"/>
      <c r="D1272" s="149" t="e">
        <f t="shared" si="19"/>
        <v>#DIV/0!</v>
      </c>
      <c r="E1272" s="110"/>
    </row>
    <row r="1273" s="214" customFormat="1" ht="20.1" customHeight="1" spans="1:5">
      <c r="A1273" s="110" t="s">
        <v>1046</v>
      </c>
      <c r="B1273" s="110"/>
      <c r="C1273" s="110"/>
      <c r="D1273" s="149" t="e">
        <f t="shared" si="19"/>
        <v>#DIV/0!</v>
      </c>
      <c r="E1273" s="110"/>
    </row>
    <row r="1274" s="214" customFormat="1" ht="20.1" customHeight="1" spans="1:5">
      <c r="A1274" s="110" t="s">
        <v>1047</v>
      </c>
      <c r="B1274" s="110"/>
      <c r="C1274" s="110"/>
      <c r="D1274" s="149" t="e">
        <f t="shared" si="19"/>
        <v>#DIV/0!</v>
      </c>
      <c r="E1274" s="110"/>
    </row>
    <row r="1275" s="214" customFormat="1" ht="20.1" customHeight="1" spans="1:5">
      <c r="A1275" s="110" t="s">
        <v>695</v>
      </c>
      <c r="B1275" s="110"/>
      <c r="C1275" s="110"/>
      <c r="D1275" s="149" t="e">
        <f t="shared" si="19"/>
        <v>#DIV/0!</v>
      </c>
      <c r="E1275" s="110"/>
    </row>
    <row r="1276" s="214" customFormat="1" ht="20.1" customHeight="1" spans="1:5">
      <c r="A1276" s="110" t="s">
        <v>1048</v>
      </c>
      <c r="B1276" s="110"/>
      <c r="C1276" s="110"/>
      <c r="D1276" s="149" t="e">
        <f t="shared" si="19"/>
        <v>#DIV/0!</v>
      </c>
      <c r="E1276" s="110"/>
    </row>
    <row r="1277" s="214" customFormat="1" ht="20.1" customHeight="1" spans="1:5">
      <c r="A1277" s="110" t="s">
        <v>1049</v>
      </c>
      <c r="B1277" s="131">
        <f>SUM(B1278:B1281)</f>
        <v>0</v>
      </c>
      <c r="C1277" s="131">
        <f>SUM(C1278:C1281)</f>
        <v>0</v>
      </c>
      <c r="D1277" s="149" t="e">
        <f t="shared" si="19"/>
        <v>#DIV/0!</v>
      </c>
      <c r="E1277" s="110"/>
    </row>
    <row r="1278" s="214" customFormat="1" ht="20.1" customHeight="1" spans="1:5">
      <c r="A1278" s="110" t="s">
        <v>1050</v>
      </c>
      <c r="B1278" s="110"/>
      <c r="C1278" s="110"/>
      <c r="D1278" s="149" t="e">
        <f t="shared" si="19"/>
        <v>#DIV/0!</v>
      </c>
      <c r="E1278" s="110"/>
    </row>
    <row r="1279" s="214" customFormat="1" ht="20.1" customHeight="1" spans="1:5">
      <c r="A1279" s="110" t="s">
        <v>1051</v>
      </c>
      <c r="B1279" s="110"/>
      <c r="C1279" s="110"/>
      <c r="D1279" s="149" t="e">
        <f t="shared" si="19"/>
        <v>#DIV/0!</v>
      </c>
      <c r="E1279" s="110"/>
    </row>
    <row r="1280" s="214" customFormat="1" ht="20.1" customHeight="1" spans="1:5">
      <c r="A1280" s="110" t="s">
        <v>1052</v>
      </c>
      <c r="B1280" s="110"/>
      <c r="C1280" s="110"/>
      <c r="D1280" s="149" t="e">
        <f t="shared" si="19"/>
        <v>#DIV/0!</v>
      </c>
      <c r="E1280" s="110"/>
    </row>
    <row r="1281" s="214" customFormat="1" ht="20.1" customHeight="1" spans="1:5">
      <c r="A1281" s="110" t="s">
        <v>1053</v>
      </c>
      <c r="B1281" s="110"/>
      <c r="C1281" s="110"/>
      <c r="D1281" s="149" t="e">
        <f t="shared" si="19"/>
        <v>#DIV/0!</v>
      </c>
      <c r="E1281" s="110"/>
    </row>
    <row r="1282" s="214" customFormat="1" ht="20.1" customHeight="1" spans="1:5">
      <c r="A1282" s="110" t="s">
        <v>1054</v>
      </c>
      <c r="B1282" s="131">
        <f>SUM(B1283:B1287)</f>
        <v>81</v>
      </c>
      <c r="C1282" s="131">
        <f>SUM(C1283:C1287)</f>
        <v>81</v>
      </c>
      <c r="D1282" s="149" t="str">
        <f t="shared" si="19"/>
        <v>100.00%</v>
      </c>
      <c r="E1282" s="110"/>
    </row>
    <row r="1283" s="214" customFormat="1" ht="20.1" customHeight="1" spans="1:5">
      <c r="A1283" s="110" t="s">
        <v>1055</v>
      </c>
      <c r="B1283" s="110">
        <v>81</v>
      </c>
      <c r="C1283" s="110">
        <v>81</v>
      </c>
      <c r="D1283" s="149" t="str">
        <f t="shared" si="19"/>
        <v>100.00%</v>
      </c>
      <c r="E1283" s="110"/>
    </row>
    <row r="1284" s="214" customFormat="1" ht="20.1" customHeight="1" spans="1:5">
      <c r="A1284" s="110" t="s">
        <v>1056</v>
      </c>
      <c r="B1284" s="110"/>
      <c r="C1284" s="110"/>
      <c r="D1284" s="149" t="e">
        <f t="shared" si="19"/>
        <v>#DIV/0!</v>
      </c>
      <c r="E1284" s="110"/>
    </row>
    <row r="1285" s="214" customFormat="1" ht="20.1" customHeight="1" spans="1:5">
      <c r="A1285" s="110" t="s">
        <v>1057</v>
      </c>
      <c r="B1285" s="110"/>
      <c r="C1285" s="110"/>
      <c r="D1285" s="149" t="e">
        <f t="shared" si="19"/>
        <v>#DIV/0!</v>
      </c>
      <c r="E1285" s="110"/>
    </row>
    <row r="1286" s="214" customFormat="1" ht="20.1" customHeight="1" spans="1:5">
      <c r="A1286" s="110" t="s">
        <v>1058</v>
      </c>
      <c r="B1286" s="110"/>
      <c r="C1286" s="110"/>
      <c r="D1286" s="149" t="e">
        <f t="shared" ref="D1286:D1314" si="20">TEXT(C1286/B1286,"0.00%")</f>
        <v>#DIV/0!</v>
      </c>
      <c r="E1286" s="110"/>
    </row>
    <row r="1287" s="214" customFormat="1" ht="20.1" customHeight="1" spans="1:5">
      <c r="A1287" s="110" t="s">
        <v>1059</v>
      </c>
      <c r="B1287" s="110"/>
      <c r="C1287" s="110"/>
      <c r="D1287" s="149" t="e">
        <f t="shared" si="20"/>
        <v>#DIV/0!</v>
      </c>
      <c r="E1287" s="110"/>
    </row>
    <row r="1288" s="214" customFormat="1" ht="20.1" customHeight="1" spans="1:5">
      <c r="A1288" s="110" t="s">
        <v>1060</v>
      </c>
      <c r="B1288" s="131">
        <f>SUM(B1289:B1299)</f>
        <v>0</v>
      </c>
      <c r="C1288" s="131">
        <f>SUM(C1289:C1299)</f>
        <v>0</v>
      </c>
      <c r="D1288" s="149" t="e">
        <f t="shared" si="20"/>
        <v>#DIV/0!</v>
      </c>
      <c r="E1288" s="110"/>
    </row>
    <row r="1289" s="214" customFormat="1" ht="20.1" customHeight="1" spans="1:5">
      <c r="A1289" s="110" t="s">
        <v>1061</v>
      </c>
      <c r="B1289" s="110"/>
      <c r="C1289" s="110"/>
      <c r="D1289" s="149" t="e">
        <f t="shared" si="20"/>
        <v>#DIV/0!</v>
      </c>
      <c r="E1289" s="110"/>
    </row>
    <row r="1290" s="214" customFormat="1" ht="20.1" customHeight="1" spans="1:5">
      <c r="A1290" s="110" t="s">
        <v>1062</v>
      </c>
      <c r="B1290" s="110"/>
      <c r="C1290" s="110"/>
      <c r="D1290" s="149" t="e">
        <f t="shared" si="20"/>
        <v>#DIV/0!</v>
      </c>
      <c r="E1290" s="110"/>
    </row>
    <row r="1291" s="214" customFormat="1" ht="20.1" customHeight="1" spans="1:5">
      <c r="A1291" s="110" t="s">
        <v>1063</v>
      </c>
      <c r="B1291" s="110"/>
      <c r="C1291" s="110"/>
      <c r="D1291" s="149" t="e">
        <f t="shared" si="20"/>
        <v>#DIV/0!</v>
      </c>
      <c r="E1291" s="110"/>
    </row>
    <row r="1292" s="214" customFormat="1" ht="20.1" customHeight="1" spans="1:5">
      <c r="A1292" s="110" t="s">
        <v>1064</v>
      </c>
      <c r="B1292" s="110"/>
      <c r="C1292" s="110"/>
      <c r="D1292" s="149" t="e">
        <f t="shared" si="20"/>
        <v>#DIV/0!</v>
      </c>
      <c r="E1292" s="110"/>
    </row>
    <row r="1293" s="214" customFormat="1" ht="20.1" customHeight="1" spans="1:5">
      <c r="A1293" s="110" t="s">
        <v>1065</v>
      </c>
      <c r="B1293" s="110"/>
      <c r="C1293" s="110"/>
      <c r="D1293" s="149" t="e">
        <f t="shared" si="20"/>
        <v>#DIV/0!</v>
      </c>
      <c r="E1293" s="110"/>
    </row>
    <row r="1294" s="214" customFormat="1" ht="20.1" customHeight="1" spans="1:5">
      <c r="A1294" s="110" t="s">
        <v>1066</v>
      </c>
      <c r="B1294" s="110"/>
      <c r="C1294" s="110"/>
      <c r="D1294" s="149" t="e">
        <f t="shared" si="20"/>
        <v>#DIV/0!</v>
      </c>
      <c r="E1294" s="110"/>
    </row>
    <row r="1295" s="214" customFormat="1" ht="20.1" customHeight="1" spans="1:5">
      <c r="A1295" s="110" t="s">
        <v>1067</v>
      </c>
      <c r="B1295" s="110"/>
      <c r="C1295" s="110"/>
      <c r="D1295" s="149" t="e">
        <f t="shared" si="20"/>
        <v>#DIV/0!</v>
      </c>
      <c r="E1295" s="110"/>
    </row>
    <row r="1296" s="214" customFormat="1" ht="20.1" customHeight="1" spans="1:5">
      <c r="A1296" s="110" t="s">
        <v>1068</v>
      </c>
      <c r="B1296" s="110"/>
      <c r="C1296" s="110"/>
      <c r="D1296" s="149" t="e">
        <f t="shared" si="20"/>
        <v>#DIV/0!</v>
      </c>
      <c r="E1296" s="110"/>
    </row>
    <row r="1297" s="214" customFormat="1" ht="20.1" customHeight="1" spans="1:5">
      <c r="A1297" s="110" t="s">
        <v>1069</v>
      </c>
      <c r="B1297" s="110"/>
      <c r="C1297" s="110"/>
      <c r="D1297" s="149" t="e">
        <f t="shared" si="20"/>
        <v>#DIV/0!</v>
      </c>
      <c r="E1297" s="110"/>
    </row>
    <row r="1298" s="214" customFormat="1" ht="20.1" customHeight="1" spans="1:5">
      <c r="A1298" s="110" t="s">
        <v>1070</v>
      </c>
      <c r="B1298" s="110"/>
      <c r="C1298" s="110"/>
      <c r="D1298" s="149" t="e">
        <f t="shared" si="20"/>
        <v>#DIV/0!</v>
      </c>
      <c r="E1298" s="110"/>
    </row>
    <row r="1299" s="214" customFormat="1" ht="20.1" customHeight="1" spans="1:5">
      <c r="A1299" s="110" t="s">
        <v>1071</v>
      </c>
      <c r="B1299" s="110"/>
      <c r="C1299" s="110"/>
      <c r="D1299" s="149" t="e">
        <f t="shared" si="20"/>
        <v>#DIV/0!</v>
      </c>
      <c r="E1299" s="110"/>
    </row>
    <row r="1300" s="214" customFormat="1" ht="20.1" customHeight="1" spans="1:5">
      <c r="A1300" s="49" t="s">
        <v>1072</v>
      </c>
      <c r="B1300" s="49"/>
      <c r="C1300" s="49"/>
      <c r="D1300" s="149" t="e">
        <f t="shared" si="20"/>
        <v>#DIV/0!</v>
      </c>
      <c r="E1300" s="110"/>
    </row>
    <row r="1301" s="214" customFormat="1" ht="20.1" customHeight="1" spans="1:5">
      <c r="A1301" s="49" t="s">
        <v>1073</v>
      </c>
      <c r="B1301" s="49">
        <f>SUM(B1302)</f>
        <v>196</v>
      </c>
      <c r="C1301" s="49">
        <f>SUM(C1302)</f>
        <v>592</v>
      </c>
      <c r="D1301" s="149" t="str">
        <f t="shared" si="20"/>
        <v>302.04%</v>
      </c>
      <c r="E1301" s="110"/>
    </row>
    <row r="1302" s="214" customFormat="1" ht="20.1" customHeight="1" spans="1:5">
      <c r="A1302" s="110" t="s">
        <v>1074</v>
      </c>
      <c r="B1302" s="131">
        <f>SUM(B1303:B1306)</f>
        <v>196</v>
      </c>
      <c r="C1302" s="131">
        <f>SUM(C1303:C1306)</f>
        <v>592</v>
      </c>
      <c r="D1302" s="149" t="str">
        <f t="shared" si="20"/>
        <v>302.04%</v>
      </c>
      <c r="E1302" s="110"/>
    </row>
    <row r="1303" s="214" customFormat="1" ht="20.1" customHeight="1" spans="1:5">
      <c r="A1303" s="110" t="s">
        <v>1075</v>
      </c>
      <c r="B1303" s="110">
        <v>196</v>
      </c>
      <c r="C1303" s="110">
        <v>592</v>
      </c>
      <c r="D1303" s="149" t="str">
        <f t="shared" si="20"/>
        <v>302.04%</v>
      </c>
      <c r="E1303" s="110"/>
    </row>
    <row r="1304" s="214" customFormat="1" ht="20.1" customHeight="1" spans="1:5">
      <c r="A1304" s="110" t="s">
        <v>1076</v>
      </c>
      <c r="B1304" s="110"/>
      <c r="C1304" s="110"/>
      <c r="D1304" s="149" t="e">
        <f t="shared" si="20"/>
        <v>#DIV/0!</v>
      </c>
      <c r="E1304" s="110"/>
    </row>
    <row r="1305" s="214" customFormat="1" ht="20.1" customHeight="1" spans="1:5">
      <c r="A1305" s="110" t="s">
        <v>1077</v>
      </c>
      <c r="B1305" s="110"/>
      <c r="C1305" s="110"/>
      <c r="D1305" s="149" t="e">
        <f t="shared" si="20"/>
        <v>#DIV/0!</v>
      </c>
      <c r="E1305" s="110"/>
    </row>
    <row r="1306" s="214" customFormat="1" ht="20.1" customHeight="1" spans="1:5">
      <c r="A1306" s="110" t="s">
        <v>1078</v>
      </c>
      <c r="B1306" s="110"/>
      <c r="C1306" s="110"/>
      <c r="D1306" s="149" t="e">
        <f t="shared" si="20"/>
        <v>#DIV/0!</v>
      </c>
      <c r="E1306" s="110"/>
    </row>
    <row r="1307" s="245" customFormat="1" ht="20.1" customHeight="1" spans="1:5">
      <c r="A1307" s="49" t="s">
        <v>1079</v>
      </c>
      <c r="B1307" s="255">
        <f>SUM(B1308)</f>
        <v>5</v>
      </c>
      <c r="C1307" s="255">
        <f>SUM(C1308)</f>
        <v>0</v>
      </c>
      <c r="D1307" s="149" t="str">
        <f t="shared" si="20"/>
        <v>0.00%</v>
      </c>
      <c r="E1307" s="254"/>
    </row>
    <row r="1308" s="245" customFormat="1" ht="20.1" customHeight="1" spans="1:5">
      <c r="A1308" s="110" t="s">
        <v>1080</v>
      </c>
      <c r="B1308" s="254">
        <v>5</v>
      </c>
      <c r="C1308" s="254"/>
      <c r="D1308" s="149" t="str">
        <f t="shared" si="20"/>
        <v>0.00%</v>
      </c>
      <c r="E1308" s="254"/>
    </row>
    <row r="1309" s="214" customFormat="1" ht="20.1" customHeight="1" spans="1:5">
      <c r="A1309" s="49" t="s">
        <v>1081</v>
      </c>
      <c r="B1309" s="49">
        <f>SUM(B1310:B1311)</f>
        <v>622</v>
      </c>
      <c r="C1309" s="49">
        <f>SUM(C1310:C1311)</f>
        <v>93</v>
      </c>
      <c r="D1309" s="149" t="str">
        <f t="shared" si="20"/>
        <v>14.95%</v>
      </c>
      <c r="E1309" s="110"/>
    </row>
    <row r="1310" s="214" customFormat="1" ht="20.1" customHeight="1" spans="1:5">
      <c r="A1310" s="110" t="s">
        <v>1082</v>
      </c>
      <c r="B1310" s="110"/>
      <c r="C1310" s="110"/>
      <c r="D1310" s="149" t="e">
        <f t="shared" si="20"/>
        <v>#DIV/0!</v>
      </c>
      <c r="E1310" s="110"/>
    </row>
    <row r="1311" s="214" customFormat="1" ht="20.1" customHeight="1" spans="1:5">
      <c r="A1311" s="110" t="s">
        <v>1083</v>
      </c>
      <c r="B1311" s="110">
        <v>622</v>
      </c>
      <c r="C1311" s="110">
        <v>93</v>
      </c>
      <c r="D1311" s="149" t="str">
        <f t="shared" si="20"/>
        <v>14.95%</v>
      </c>
      <c r="E1311" s="110"/>
    </row>
    <row r="1312" s="214" customFormat="1" ht="20.1" customHeight="1" spans="1:5">
      <c r="A1312" s="110"/>
      <c r="B1312" s="110"/>
      <c r="C1312" s="110"/>
      <c r="D1312" s="149" t="e">
        <f t="shared" si="20"/>
        <v>#DIV/0!</v>
      </c>
      <c r="E1312" s="110"/>
    </row>
    <row r="1313" s="214" customFormat="1" ht="20.1" customHeight="1" spans="1:5">
      <c r="A1313" s="110"/>
      <c r="B1313" s="110"/>
      <c r="C1313" s="110"/>
      <c r="D1313" s="149" t="e">
        <f t="shared" si="20"/>
        <v>#DIV/0!</v>
      </c>
      <c r="E1313" s="110"/>
    </row>
    <row r="1314" s="214" customFormat="1" ht="20.1" customHeight="1" spans="1:5">
      <c r="A1314" s="256" t="s">
        <v>1084</v>
      </c>
      <c r="B1314" s="49">
        <f>SUM(B1309,B1307,B1301,B1300,B1247,B1229,B1150,B1140,B1125,B1098,B1024,B960,B829,B809,B737,B666,B550,B501,B445,B391,B272,B261,B258,B5)</f>
        <v>214804</v>
      </c>
      <c r="C1314" s="49">
        <f>SUM(C1309,C1307,C1301,C1300,C1247,C1229,C1150,C1140,C1125,C1098,C1024,C960,C829,C809,C737,C666,C550,C501,C445,C391,C272,C261,C258,C5)</f>
        <v>100904</v>
      </c>
      <c r="D1314" s="149" t="str">
        <f t="shared" si="20"/>
        <v>46.97%</v>
      </c>
      <c r="E1314" s="110"/>
    </row>
    <row r="1315" ht="20.1" customHeight="1"/>
    <row r="1316" ht="20.1" customHeight="1"/>
    <row r="1317" ht="20.1" customHeight="1"/>
    <row r="1318" ht="20.1" customHeight="1"/>
    <row r="1319" ht="20.1" customHeight="1"/>
  </sheetData>
  <mergeCells count="1">
    <mergeCell ref="A2:E2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landscape"/>
  <headerFooter/>
  <rowBreaks count="25" manualBreakCount="25">
    <brk id="31" max="16383" man="1"/>
    <brk id="58" max="16383" man="1"/>
    <brk id="85" max="16383" man="1"/>
    <brk id="112" max="16383" man="1"/>
    <brk id="139" max="16383" man="1"/>
    <brk id="166" max="16383" man="1"/>
    <brk id="193" max="16383" man="1"/>
    <brk id="220" max="16383" man="1"/>
    <brk id="247" max="16383" man="1"/>
    <brk id="274" max="16383" man="1"/>
    <brk id="301" max="16383" man="1"/>
    <brk id="328" max="16383" man="1"/>
    <brk id="355" max="16383" man="1"/>
    <brk id="382" max="16383" man="1"/>
    <brk id="409" max="16383" man="1"/>
    <brk id="436" max="16383" man="1"/>
    <brk id="463" max="16383" man="1"/>
    <brk id="490" max="16383" man="1"/>
    <brk id="517" max="16383" man="1"/>
    <brk id="544" max="16383" man="1"/>
    <brk id="571" max="16383" man="1"/>
    <brk id="598" max="16383" man="1"/>
    <brk id="625" max="16383" man="1"/>
    <brk id="652" max="16383" man="1"/>
    <brk id="6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F82"/>
  <sheetViews>
    <sheetView showGridLines="0" showZeros="0" zoomScale="93" zoomScaleNormal="93" workbookViewId="0">
      <pane ySplit="5" topLeftCell="A51" activePane="bottomLeft" state="frozen"/>
      <selection/>
      <selection pane="bottomLeft" activeCell="D14" sqref="D14"/>
    </sheetView>
  </sheetViews>
  <sheetFormatPr defaultColWidth="9" defaultRowHeight="14.25" outlineLevelCol="5"/>
  <cols>
    <col min="1" max="1" width="43.625" style="143" customWidth="1"/>
    <col min="2" max="2" width="20.5" style="143" customWidth="1"/>
    <col min="3" max="3" width="16.625" style="143" customWidth="1"/>
    <col min="4" max="4" width="43.625" style="143" customWidth="1"/>
    <col min="5" max="5" width="19.5" style="143" customWidth="1"/>
    <col min="6" max="6" width="16.625" style="143" customWidth="1"/>
    <col min="7" max="16384" width="9" style="143"/>
  </cols>
  <sheetData>
    <row r="1" ht="18" customHeight="1" spans="1:2">
      <c r="A1" s="126" t="s">
        <v>1085</v>
      </c>
      <c r="B1" s="126"/>
    </row>
    <row r="2" s="126" customFormat="1" ht="20.25" spans="1:6">
      <c r="A2" s="97" t="s">
        <v>1086</v>
      </c>
      <c r="B2" s="97"/>
      <c r="C2" s="97"/>
      <c r="D2" s="97"/>
      <c r="E2" s="97"/>
      <c r="F2" s="97"/>
    </row>
    <row r="3" ht="20.25" customHeight="1" spans="1:6">
      <c r="A3" s="126"/>
      <c r="B3" s="126"/>
      <c r="F3" s="228" t="s">
        <v>26</v>
      </c>
    </row>
    <row r="4" ht="31.5" customHeight="1" spans="1:6">
      <c r="A4" s="229" t="s">
        <v>1087</v>
      </c>
      <c r="B4" s="230"/>
      <c r="C4" s="218"/>
      <c r="D4" s="229" t="s">
        <v>1088</v>
      </c>
      <c r="E4" s="230"/>
      <c r="F4" s="218"/>
    </row>
    <row r="5" ht="21.95" customHeight="1" spans="1:6">
      <c r="A5" s="148" t="s">
        <v>27</v>
      </c>
      <c r="B5" s="119" t="s">
        <v>28</v>
      </c>
      <c r="C5" s="148" t="s">
        <v>29</v>
      </c>
      <c r="D5" s="148" t="s">
        <v>63</v>
      </c>
      <c r="E5" s="119" t="s">
        <v>28</v>
      </c>
      <c r="F5" s="148" t="s">
        <v>29</v>
      </c>
    </row>
    <row r="6" ht="20.1" customHeight="1" spans="1:6">
      <c r="A6" s="231" t="s">
        <v>1089</v>
      </c>
      <c r="B6" s="231">
        <v>8180</v>
      </c>
      <c r="C6" s="108">
        <v>8755</v>
      </c>
      <c r="D6" s="231" t="s">
        <v>1090</v>
      </c>
      <c r="E6" s="231">
        <v>214804</v>
      </c>
      <c r="F6" s="108">
        <v>100904</v>
      </c>
    </row>
    <row r="7" ht="20.1" customHeight="1" spans="1:6">
      <c r="A7" s="232" t="s">
        <v>1091</v>
      </c>
      <c r="B7" s="232">
        <f t="shared" ref="B7:F7" si="0">SUM(B8)</f>
        <v>205345</v>
      </c>
      <c r="C7" s="232">
        <f t="shared" si="0"/>
        <v>89644</v>
      </c>
      <c r="D7" s="232" t="s">
        <v>1092</v>
      </c>
      <c r="E7" s="232">
        <f t="shared" si="0"/>
        <v>1736</v>
      </c>
      <c r="F7" s="232">
        <f t="shared" si="0"/>
        <v>427</v>
      </c>
    </row>
    <row r="8" ht="20.1" customHeight="1" spans="1:6">
      <c r="A8" s="233" t="s">
        <v>1093</v>
      </c>
      <c r="B8" s="234">
        <f>SUM(B9,B16,B37)</f>
        <v>205345</v>
      </c>
      <c r="C8" s="234">
        <f>SUM(C9,C16,C37)</f>
        <v>89644</v>
      </c>
      <c r="D8" s="233" t="s">
        <v>1094</v>
      </c>
      <c r="E8" s="234">
        <f>SUM(E9:E10)</f>
        <v>1736</v>
      </c>
      <c r="F8" s="234">
        <f>SUM(F9:F10)</f>
        <v>427</v>
      </c>
    </row>
    <row r="9" ht="20.1" customHeight="1" spans="1:6">
      <c r="A9" s="233" t="s">
        <v>1095</v>
      </c>
      <c r="B9" s="235">
        <f>SUM(B10:B15)</f>
        <v>1333</v>
      </c>
      <c r="C9" s="235">
        <f>SUM(C10:C15)</f>
        <v>1333</v>
      </c>
      <c r="D9" s="233" t="s">
        <v>1096</v>
      </c>
      <c r="E9" s="233"/>
      <c r="F9" s="110"/>
    </row>
    <row r="10" ht="20.1" customHeight="1" spans="1:6">
      <c r="A10" s="141" t="s">
        <v>1097</v>
      </c>
      <c r="B10" s="141">
        <v>38</v>
      </c>
      <c r="C10" s="110">
        <v>38</v>
      </c>
      <c r="D10" s="233" t="s">
        <v>1098</v>
      </c>
      <c r="E10" s="233">
        <v>1736</v>
      </c>
      <c r="F10" s="110">
        <v>427</v>
      </c>
    </row>
    <row r="11" ht="20.1" customHeight="1" spans="1:6">
      <c r="A11" s="141" t="s">
        <v>1099</v>
      </c>
      <c r="B11" s="141">
        <v>13</v>
      </c>
      <c r="C11" s="110">
        <v>13</v>
      </c>
      <c r="D11" s="233"/>
      <c r="E11" s="233"/>
      <c r="F11" s="110"/>
    </row>
    <row r="12" ht="20.1" customHeight="1" spans="1:6">
      <c r="A12" s="141" t="s">
        <v>1100</v>
      </c>
      <c r="B12" s="141">
        <v>115</v>
      </c>
      <c r="C12" s="110">
        <v>115</v>
      </c>
      <c r="D12" s="233" t="s">
        <v>0</v>
      </c>
      <c r="E12" s="233"/>
      <c r="F12" s="110"/>
    </row>
    <row r="13" ht="20.1" customHeight="1" spans="1:6">
      <c r="A13" s="141" t="s">
        <v>1101</v>
      </c>
      <c r="B13" s="141"/>
      <c r="C13" s="110"/>
      <c r="D13" s="233" t="s">
        <v>0</v>
      </c>
      <c r="E13" s="233"/>
      <c r="F13" s="110"/>
    </row>
    <row r="14" ht="20.1" customHeight="1" spans="1:6">
      <c r="A14" s="141" t="s">
        <v>1102</v>
      </c>
      <c r="B14" s="141">
        <v>1167</v>
      </c>
      <c r="C14" s="110">
        <v>1167</v>
      </c>
      <c r="D14" s="233" t="s">
        <v>0</v>
      </c>
      <c r="E14" s="233"/>
      <c r="F14" s="110"/>
    </row>
    <row r="15" ht="20.1" customHeight="1" spans="1:6">
      <c r="A15" s="141" t="s">
        <v>1103</v>
      </c>
      <c r="B15" s="141"/>
      <c r="C15" s="110"/>
      <c r="D15" s="233" t="s">
        <v>0</v>
      </c>
      <c r="E15" s="233"/>
      <c r="F15" s="110"/>
    </row>
    <row r="16" ht="20.1" customHeight="1" spans="1:6">
      <c r="A16" s="141" t="s">
        <v>1104</v>
      </c>
      <c r="B16" s="236">
        <f>SUM(B17:B36)</f>
        <v>101913</v>
      </c>
      <c r="C16" s="236">
        <f>SUM(C17:C36)</f>
        <v>74508</v>
      </c>
      <c r="D16" s="233" t="s">
        <v>0</v>
      </c>
      <c r="E16" s="233"/>
      <c r="F16" s="110"/>
    </row>
    <row r="17" ht="20.1" customHeight="1" spans="1:6">
      <c r="A17" s="141" t="s">
        <v>1105</v>
      </c>
      <c r="B17" s="141"/>
      <c r="C17" s="110"/>
      <c r="D17" s="233" t="s">
        <v>0</v>
      </c>
      <c r="E17" s="233"/>
      <c r="F17" s="110"/>
    </row>
    <row r="18" ht="20.1" customHeight="1" spans="1:6">
      <c r="A18" s="237" t="s">
        <v>1106</v>
      </c>
      <c r="B18" s="237">
        <v>36531</v>
      </c>
      <c r="C18" s="110">
        <v>36531</v>
      </c>
      <c r="D18" s="233" t="s">
        <v>0</v>
      </c>
      <c r="E18" s="233"/>
      <c r="F18" s="110"/>
    </row>
    <row r="19" ht="20.1" customHeight="1" spans="1:6">
      <c r="A19" s="111" t="s">
        <v>1107</v>
      </c>
      <c r="B19" s="111">
        <v>6692</v>
      </c>
      <c r="C19" s="110">
        <v>6424</v>
      </c>
      <c r="D19" s="233" t="s">
        <v>0</v>
      </c>
      <c r="E19" s="233"/>
      <c r="F19" s="110"/>
    </row>
    <row r="20" ht="20.1" customHeight="1" spans="1:6">
      <c r="A20" s="111" t="s">
        <v>1108</v>
      </c>
      <c r="B20" s="111">
        <v>6799</v>
      </c>
      <c r="C20" s="110">
        <v>3636</v>
      </c>
      <c r="D20" s="233" t="s">
        <v>0</v>
      </c>
      <c r="E20" s="233"/>
      <c r="F20" s="110"/>
    </row>
    <row r="21" ht="20.1" customHeight="1" spans="1:6">
      <c r="A21" s="111" t="s">
        <v>1109</v>
      </c>
      <c r="B21" s="111"/>
      <c r="C21" s="110"/>
      <c r="D21" s="233" t="s">
        <v>0</v>
      </c>
      <c r="E21" s="233"/>
      <c r="F21" s="110"/>
    </row>
    <row r="22" ht="20.1" customHeight="1" spans="1:6">
      <c r="A22" s="111" t="s">
        <v>1110</v>
      </c>
      <c r="B22" s="111">
        <v>469</v>
      </c>
      <c r="C22" s="110">
        <v>469</v>
      </c>
      <c r="D22" s="233" t="s">
        <v>0</v>
      </c>
      <c r="E22" s="233"/>
      <c r="F22" s="110"/>
    </row>
    <row r="23" ht="20.1" customHeight="1" spans="1:6">
      <c r="A23" s="111" t="s">
        <v>1111</v>
      </c>
      <c r="B23" s="111"/>
      <c r="C23" s="110"/>
      <c r="D23" s="233" t="s">
        <v>0</v>
      </c>
      <c r="E23" s="233"/>
      <c r="F23" s="110"/>
    </row>
    <row r="24" ht="20.1" customHeight="1" spans="1:6">
      <c r="A24" s="111" t="s">
        <v>1112</v>
      </c>
      <c r="B24" s="111">
        <v>840</v>
      </c>
      <c r="C24" s="110">
        <v>484</v>
      </c>
      <c r="D24" s="233" t="s">
        <v>0</v>
      </c>
      <c r="E24" s="233"/>
      <c r="F24" s="110"/>
    </row>
    <row r="25" ht="20.1" customHeight="1" spans="1:6">
      <c r="A25" s="111" t="s">
        <v>1113</v>
      </c>
      <c r="B25" s="111">
        <v>5308</v>
      </c>
      <c r="C25" s="110">
        <v>4585</v>
      </c>
      <c r="D25" s="233" t="s">
        <v>0</v>
      </c>
      <c r="E25" s="233"/>
      <c r="F25" s="110"/>
    </row>
    <row r="26" ht="20.1" customHeight="1" spans="1:6">
      <c r="A26" s="111" t="s">
        <v>1114</v>
      </c>
      <c r="B26" s="111">
        <v>2275</v>
      </c>
      <c r="C26" s="110">
        <v>2108</v>
      </c>
      <c r="D26" s="233" t="s">
        <v>0</v>
      </c>
      <c r="E26" s="233"/>
      <c r="F26" s="110"/>
    </row>
    <row r="27" ht="20.1" customHeight="1" spans="1:6">
      <c r="A27" s="237" t="s">
        <v>1115</v>
      </c>
      <c r="B27" s="237">
        <v>5704</v>
      </c>
      <c r="C27" s="110">
        <v>333</v>
      </c>
      <c r="D27" s="233" t="s">
        <v>0</v>
      </c>
      <c r="E27" s="233"/>
      <c r="F27" s="110"/>
    </row>
    <row r="28" ht="20.1" customHeight="1" spans="1:6">
      <c r="A28" s="111" t="s">
        <v>1116</v>
      </c>
      <c r="B28" s="111">
        <v>2586</v>
      </c>
      <c r="C28" s="110"/>
      <c r="D28" s="111" t="s">
        <v>0</v>
      </c>
      <c r="E28" s="111"/>
      <c r="F28" s="43"/>
    </row>
    <row r="29" ht="20.1" customHeight="1" spans="1:6">
      <c r="A29" s="111" t="s">
        <v>1117</v>
      </c>
      <c r="B29" s="111"/>
      <c r="C29" s="110"/>
      <c r="D29" s="111" t="s">
        <v>0</v>
      </c>
      <c r="E29" s="111"/>
      <c r="F29" s="110"/>
    </row>
    <row r="30" ht="20.1" customHeight="1" spans="1:6">
      <c r="A30" s="111" t="s">
        <v>1118</v>
      </c>
      <c r="B30" s="111">
        <v>5238</v>
      </c>
      <c r="C30" s="110">
        <v>4565</v>
      </c>
      <c r="D30" s="111" t="s">
        <v>0</v>
      </c>
      <c r="E30" s="111"/>
      <c r="F30" s="110"/>
    </row>
    <row r="31" ht="20.1" customHeight="1" spans="1:6">
      <c r="A31" s="111" t="s">
        <v>1119</v>
      </c>
      <c r="B31" s="111">
        <v>10810</v>
      </c>
      <c r="C31" s="110">
        <v>9953</v>
      </c>
      <c r="D31" s="237" t="s">
        <v>0</v>
      </c>
      <c r="E31" s="237"/>
      <c r="F31" s="110"/>
    </row>
    <row r="32" ht="20.1" customHeight="1" spans="1:6">
      <c r="A32" s="111" t="s">
        <v>1120</v>
      </c>
      <c r="B32" s="111"/>
      <c r="C32" s="110"/>
      <c r="D32" s="111" t="s">
        <v>0</v>
      </c>
      <c r="E32" s="111"/>
      <c r="F32" s="110"/>
    </row>
    <row r="33" ht="20.1" customHeight="1" spans="1:6">
      <c r="A33" s="111" t="s">
        <v>1121</v>
      </c>
      <c r="B33" s="111">
        <v>17861</v>
      </c>
      <c r="C33" s="110">
        <v>5420</v>
      </c>
      <c r="D33" s="111" t="s">
        <v>0</v>
      </c>
      <c r="E33" s="111"/>
      <c r="F33" s="110"/>
    </row>
    <row r="34" ht="20.1" customHeight="1" spans="1:6">
      <c r="A34" s="111" t="s">
        <v>1122</v>
      </c>
      <c r="B34" s="111"/>
      <c r="C34" s="110"/>
      <c r="D34" s="111" t="s">
        <v>0</v>
      </c>
      <c r="E34" s="111"/>
      <c r="F34" s="110"/>
    </row>
    <row r="35" ht="20.1" customHeight="1" spans="1:6">
      <c r="A35" s="111" t="s">
        <v>1123</v>
      </c>
      <c r="B35" s="111"/>
      <c r="C35" s="110"/>
      <c r="D35" s="111" t="s">
        <v>0</v>
      </c>
      <c r="E35" s="111"/>
      <c r="F35" s="110"/>
    </row>
    <row r="36" ht="20.1" customHeight="1" spans="1:6">
      <c r="A36" s="111" t="s">
        <v>1124</v>
      </c>
      <c r="B36" s="111">
        <v>800</v>
      </c>
      <c r="C36" s="110"/>
      <c r="D36" s="111" t="s">
        <v>0</v>
      </c>
      <c r="E36" s="111"/>
      <c r="F36" s="110"/>
    </row>
    <row r="37" ht="20.1" customHeight="1" spans="1:6">
      <c r="A37" s="111" t="s">
        <v>1125</v>
      </c>
      <c r="B37" s="238">
        <f>SUM(B38:B57)</f>
        <v>102099</v>
      </c>
      <c r="C37" s="238">
        <f>SUM(C38:C57)</f>
        <v>13803</v>
      </c>
      <c r="D37" s="111" t="s">
        <v>0</v>
      </c>
      <c r="E37" s="111"/>
      <c r="F37" s="110"/>
    </row>
    <row r="38" ht="20.1" customHeight="1" spans="1:6">
      <c r="A38" s="111" t="s">
        <v>940</v>
      </c>
      <c r="B38" s="111">
        <v>5832</v>
      </c>
      <c r="C38" s="110">
        <v>3</v>
      </c>
      <c r="D38" s="111" t="s">
        <v>0</v>
      </c>
      <c r="E38" s="111"/>
      <c r="F38" s="110"/>
    </row>
    <row r="39" ht="20.1" customHeight="1" spans="1:6">
      <c r="A39" s="111" t="s">
        <v>1126</v>
      </c>
      <c r="B39" s="111"/>
      <c r="C39" s="110"/>
      <c r="D39" s="111" t="s">
        <v>0</v>
      </c>
      <c r="E39" s="111"/>
      <c r="F39" s="110"/>
    </row>
    <row r="40" ht="20.1" customHeight="1" spans="1:6">
      <c r="A40" s="111" t="s">
        <v>1127</v>
      </c>
      <c r="B40" s="111"/>
      <c r="C40" s="110"/>
      <c r="D40" s="233" t="s">
        <v>0</v>
      </c>
      <c r="E40" s="233"/>
      <c r="F40" s="110"/>
    </row>
    <row r="41" ht="20.1" customHeight="1" spans="1:6">
      <c r="A41" s="111" t="s">
        <v>1128</v>
      </c>
      <c r="B41" s="111">
        <v>304</v>
      </c>
      <c r="C41" s="110">
        <v>20</v>
      </c>
      <c r="D41" s="233" t="s">
        <v>0</v>
      </c>
      <c r="E41" s="233"/>
      <c r="F41" s="110"/>
    </row>
    <row r="42" ht="20.1" customHeight="1" spans="1:6">
      <c r="A42" s="111" t="s">
        <v>941</v>
      </c>
      <c r="B42" s="111">
        <v>7397</v>
      </c>
      <c r="C42" s="110">
        <v>2440</v>
      </c>
      <c r="D42" s="233" t="s">
        <v>0</v>
      </c>
      <c r="E42" s="233"/>
      <c r="F42" s="110"/>
    </row>
    <row r="43" ht="20.1" customHeight="1" spans="1:6">
      <c r="A43" s="111" t="s">
        <v>1129</v>
      </c>
      <c r="B43" s="111">
        <v>20</v>
      </c>
      <c r="C43" s="110"/>
      <c r="D43" s="233" t="s">
        <v>0</v>
      </c>
      <c r="E43" s="233"/>
      <c r="F43" s="110"/>
    </row>
    <row r="44" ht="20.1" customHeight="1" spans="1:6">
      <c r="A44" s="111" t="s">
        <v>942</v>
      </c>
      <c r="B44" s="111">
        <v>4034</v>
      </c>
      <c r="C44" s="110"/>
      <c r="D44" s="233" t="s">
        <v>0</v>
      </c>
      <c r="E44" s="233"/>
      <c r="F44" s="110"/>
    </row>
    <row r="45" ht="20.1" customHeight="1" spans="1:6">
      <c r="A45" s="111" t="s">
        <v>1130</v>
      </c>
      <c r="B45" s="111">
        <v>13918</v>
      </c>
      <c r="C45" s="110">
        <v>7148</v>
      </c>
      <c r="D45" s="233" t="s">
        <v>0</v>
      </c>
      <c r="E45" s="233"/>
      <c r="F45" s="110"/>
    </row>
    <row r="46" ht="20.1" customHeight="1" spans="1:6">
      <c r="A46" s="111" t="s">
        <v>1131</v>
      </c>
      <c r="B46" s="111">
        <v>2289</v>
      </c>
      <c r="C46" s="110">
        <v>1311</v>
      </c>
      <c r="D46" s="233" t="s">
        <v>0</v>
      </c>
      <c r="E46" s="233"/>
      <c r="F46" s="110"/>
    </row>
    <row r="47" ht="20.1" customHeight="1" spans="1:6">
      <c r="A47" s="111" t="s">
        <v>944</v>
      </c>
      <c r="B47" s="111">
        <v>5781</v>
      </c>
      <c r="C47" s="110"/>
      <c r="D47" s="233" t="s">
        <v>0</v>
      </c>
      <c r="E47" s="233"/>
      <c r="F47" s="110"/>
    </row>
    <row r="48" ht="20.1" customHeight="1" spans="1:6">
      <c r="A48" s="111" t="s">
        <v>1132</v>
      </c>
      <c r="B48" s="111">
        <v>15169</v>
      </c>
      <c r="C48" s="110"/>
      <c r="D48" s="233" t="s">
        <v>0</v>
      </c>
      <c r="E48" s="233"/>
      <c r="F48" s="110"/>
    </row>
    <row r="49" ht="20.1" customHeight="1" spans="1:6">
      <c r="A49" s="111" t="s">
        <v>1133</v>
      </c>
      <c r="B49" s="111">
        <v>10874</v>
      </c>
      <c r="C49" s="110">
        <v>1176</v>
      </c>
      <c r="D49" s="233" t="s">
        <v>0</v>
      </c>
      <c r="E49" s="233"/>
      <c r="F49" s="110"/>
    </row>
    <row r="50" ht="20.1" customHeight="1" spans="1:6">
      <c r="A50" s="111" t="s">
        <v>945</v>
      </c>
      <c r="B50" s="111">
        <v>1589</v>
      </c>
      <c r="C50" s="110">
        <v>1662</v>
      </c>
      <c r="D50" s="233" t="s">
        <v>0</v>
      </c>
      <c r="E50" s="233"/>
      <c r="F50" s="110"/>
    </row>
    <row r="51" ht="20.1" customHeight="1" spans="1:6">
      <c r="A51" s="111" t="s">
        <v>1134</v>
      </c>
      <c r="B51" s="111">
        <v>205</v>
      </c>
      <c r="C51" s="110"/>
      <c r="D51" s="233" t="s">
        <v>0</v>
      </c>
      <c r="E51" s="233"/>
      <c r="F51" s="110"/>
    </row>
    <row r="52" ht="20.1" customHeight="1" spans="1:6">
      <c r="A52" s="111" t="s">
        <v>1135</v>
      </c>
      <c r="B52" s="111">
        <v>1768</v>
      </c>
      <c r="C52" s="110"/>
      <c r="D52" s="233" t="s">
        <v>0</v>
      </c>
      <c r="E52" s="233"/>
      <c r="F52" s="110"/>
    </row>
    <row r="53" ht="20.1" customHeight="1" spans="1:6">
      <c r="A53" s="111" t="s">
        <v>1136</v>
      </c>
      <c r="B53" s="111"/>
      <c r="C53" s="110"/>
      <c r="D53" s="233" t="s">
        <v>0</v>
      </c>
      <c r="E53" s="233"/>
      <c r="F53" s="110"/>
    </row>
    <row r="54" ht="20.1" customHeight="1" spans="1:6">
      <c r="A54" s="111" t="s">
        <v>1137</v>
      </c>
      <c r="B54" s="111">
        <v>2510</v>
      </c>
      <c r="C54" s="110"/>
      <c r="D54" s="111" t="s">
        <v>0</v>
      </c>
      <c r="E54" s="111"/>
      <c r="F54" s="110"/>
    </row>
    <row r="55" ht="20.1" customHeight="1" spans="1:6">
      <c r="A55" s="111" t="s">
        <v>946</v>
      </c>
      <c r="B55" s="111">
        <v>30409</v>
      </c>
      <c r="C55" s="110">
        <v>43</v>
      </c>
      <c r="D55" s="111" t="s">
        <v>0</v>
      </c>
      <c r="E55" s="111"/>
      <c r="F55" s="110"/>
    </row>
    <row r="56" ht="20.1" customHeight="1" spans="1:6">
      <c r="A56" s="111" t="s">
        <v>1138</v>
      </c>
      <c r="B56" s="111"/>
      <c r="C56" s="110"/>
      <c r="D56" s="111" t="s">
        <v>0</v>
      </c>
      <c r="E56" s="111"/>
      <c r="F56" s="110"/>
    </row>
    <row r="57" ht="20.1" customHeight="1" spans="1:6">
      <c r="A57" s="43" t="s">
        <v>1139</v>
      </c>
      <c r="B57" s="43"/>
      <c r="C57" s="110"/>
      <c r="D57" s="111" t="s">
        <v>0</v>
      </c>
      <c r="E57" s="111"/>
      <c r="F57" s="110"/>
    </row>
    <row r="58" ht="20.1" customHeight="1" spans="1:6">
      <c r="A58" s="43"/>
      <c r="B58" s="43"/>
      <c r="C58" s="110"/>
      <c r="D58" s="111" t="s">
        <v>0</v>
      </c>
      <c r="E58" s="111"/>
      <c r="F58" s="110"/>
    </row>
    <row r="59" ht="20.1" customHeight="1" spans="1:6">
      <c r="A59" s="43"/>
      <c r="B59" s="43"/>
      <c r="C59" s="110"/>
      <c r="D59" s="111" t="s">
        <v>0</v>
      </c>
      <c r="E59" s="111"/>
      <c r="F59" s="110"/>
    </row>
    <row r="60" ht="20.1" customHeight="1" spans="1:6">
      <c r="A60" s="141" t="s">
        <v>1140</v>
      </c>
      <c r="B60" s="239">
        <v>143</v>
      </c>
      <c r="C60" s="131">
        <v>2932</v>
      </c>
      <c r="D60" s="233" t="s">
        <v>1141</v>
      </c>
      <c r="E60" s="240">
        <f>SUM(E61:E63)</f>
        <v>0</v>
      </c>
      <c r="F60" s="240">
        <f>SUM(F61:F63)</f>
        <v>0</v>
      </c>
    </row>
    <row r="61" ht="20.1" customHeight="1" spans="1:6">
      <c r="A61" s="141" t="s">
        <v>1142</v>
      </c>
      <c r="B61" s="239">
        <f>SUM(B62:B65)</f>
        <v>1304</v>
      </c>
      <c r="C61" s="239">
        <f>SUM(C62:C65)</f>
        <v>0</v>
      </c>
      <c r="D61" s="141" t="s">
        <v>1143</v>
      </c>
      <c r="E61" s="233"/>
      <c r="F61" s="110"/>
    </row>
    <row r="62" ht="20.1" customHeight="1" spans="1:6">
      <c r="A62" s="141" t="s">
        <v>1144</v>
      </c>
      <c r="B62" s="141">
        <v>1</v>
      </c>
      <c r="C62" s="110"/>
      <c r="D62" s="141" t="s">
        <v>1145</v>
      </c>
      <c r="E62" s="233"/>
      <c r="F62" s="110"/>
    </row>
    <row r="63" ht="20.1" customHeight="1" spans="1:6">
      <c r="A63" s="141" t="s">
        <v>1146</v>
      </c>
      <c r="B63" s="141"/>
      <c r="C63" s="110"/>
      <c r="D63" s="141" t="s">
        <v>1147</v>
      </c>
      <c r="E63" s="233"/>
      <c r="F63" s="110"/>
    </row>
    <row r="64" ht="20.1" customHeight="1" spans="1:6">
      <c r="A64" s="141" t="s">
        <v>1148</v>
      </c>
      <c r="B64" s="141"/>
      <c r="C64" s="110"/>
      <c r="D64" s="233" t="s">
        <v>1149</v>
      </c>
      <c r="E64" s="241">
        <v>2932</v>
      </c>
      <c r="F64" s="131"/>
    </row>
    <row r="65" ht="19.5" customHeight="1" spans="1:6">
      <c r="A65" s="141" t="s">
        <v>1150</v>
      </c>
      <c r="B65" s="141">
        <v>1303</v>
      </c>
      <c r="C65" s="110"/>
      <c r="D65" s="141" t="s">
        <v>1151</v>
      </c>
      <c r="E65" s="239"/>
      <c r="F65" s="131"/>
    </row>
    <row r="66" ht="20.1" customHeight="1" spans="1:6">
      <c r="A66" s="141" t="s">
        <v>1152</v>
      </c>
      <c r="B66" s="239"/>
      <c r="C66" s="131"/>
      <c r="D66" s="141" t="s">
        <v>1153</v>
      </c>
      <c r="E66" s="239"/>
      <c r="F66" s="131"/>
    </row>
    <row r="67" ht="20.1" customHeight="1" spans="1:6">
      <c r="A67" s="141" t="s">
        <v>1154</v>
      </c>
      <c r="B67" s="239">
        <v>4500</v>
      </c>
      <c r="C67" s="131"/>
      <c r="D67" s="141" t="s">
        <v>1155</v>
      </c>
      <c r="E67" s="239"/>
      <c r="F67" s="131"/>
    </row>
    <row r="68" ht="20.1" customHeight="1" spans="1:6">
      <c r="A68" s="141" t="s">
        <v>1156</v>
      </c>
      <c r="B68" s="239"/>
      <c r="C68" s="131"/>
      <c r="D68" s="233" t="s">
        <v>0</v>
      </c>
      <c r="E68" s="141"/>
      <c r="F68" s="110"/>
    </row>
    <row r="69" ht="20.1" customHeight="1" spans="1:6">
      <c r="A69" s="141" t="s">
        <v>0</v>
      </c>
      <c r="B69" s="141"/>
      <c r="C69" s="110"/>
      <c r="D69" s="141" t="s">
        <v>0</v>
      </c>
      <c r="E69" s="141"/>
      <c r="F69" s="110"/>
    </row>
    <row r="70" ht="20.1" customHeight="1" spans="1:6">
      <c r="A70" s="141"/>
      <c r="B70" s="141"/>
      <c r="C70" s="110"/>
      <c r="D70" s="141"/>
      <c r="E70" s="141"/>
      <c r="F70" s="110"/>
    </row>
    <row r="71" ht="20.1" customHeight="1" spans="1:6">
      <c r="A71" s="141"/>
      <c r="B71" s="141"/>
      <c r="C71" s="110"/>
      <c r="D71" s="141"/>
      <c r="E71" s="141"/>
      <c r="F71" s="110"/>
    </row>
    <row r="72" ht="20.1" customHeight="1" spans="1:6">
      <c r="A72" s="141"/>
      <c r="B72" s="141"/>
      <c r="C72" s="110"/>
      <c r="D72" s="141"/>
      <c r="E72" s="141"/>
      <c r="F72" s="110"/>
    </row>
    <row r="73" ht="20.1" customHeight="1" spans="1:6">
      <c r="A73" s="141"/>
      <c r="B73" s="141"/>
      <c r="C73" s="110"/>
      <c r="D73" s="141"/>
      <c r="E73" s="141"/>
      <c r="F73" s="110"/>
    </row>
    <row r="74" ht="20.1" customHeight="1" spans="1:6">
      <c r="A74" s="136" t="s">
        <v>1157</v>
      </c>
      <c r="B74" s="242">
        <f>SUM(B6,B7,B60,B61,B66,B67,B68)</f>
        <v>219472</v>
      </c>
      <c r="C74" s="242">
        <f>SUM(C6,C7,C60,C61,C66,C67,C68)</f>
        <v>101331</v>
      </c>
      <c r="D74" s="136" t="s">
        <v>1158</v>
      </c>
      <c r="E74" s="242">
        <f>SUM(E6,E7,E60,E64,E65,E66,E67)</f>
        <v>219472</v>
      </c>
      <c r="F74" s="242">
        <f>SUM(F6,F7,F60,F64,F65,F66,F67)</f>
        <v>101331</v>
      </c>
    </row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</sheetData>
  <mergeCells count="3">
    <mergeCell ref="A2:F2"/>
    <mergeCell ref="A4:C4"/>
    <mergeCell ref="D4:F4"/>
  </mergeCells>
  <printOptions horizontalCentered="1"/>
  <pageMargins left="0.46875" right="0.46875" top="0.588888888888889" bottom="0.46875" header="0.309027777777778" footer="0.309027777777778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H213"/>
  <sheetViews>
    <sheetView showGridLines="0" showZeros="0" topLeftCell="A178" workbookViewId="0">
      <selection activeCell="B213" sqref="B213"/>
    </sheetView>
  </sheetViews>
  <sheetFormatPr defaultColWidth="9" defaultRowHeight="14.25" outlineLevelCol="7"/>
  <cols>
    <col min="1" max="1" width="45.25" style="143" customWidth="1"/>
    <col min="2" max="2" width="15.5" style="143" customWidth="1"/>
    <col min="3" max="3" width="15.25" style="143" customWidth="1"/>
    <col min="4" max="4" width="19.125" style="143" customWidth="1"/>
    <col min="5" max="5" width="18.125" style="143" customWidth="1"/>
    <col min="6" max="7" width="15.25" style="143" customWidth="1"/>
    <col min="8" max="8" width="15.5" style="143" customWidth="1"/>
    <col min="9" max="16384" width="9" style="143"/>
  </cols>
  <sheetData>
    <row r="1" spans="1:1">
      <c r="A1" s="126" t="s">
        <v>1159</v>
      </c>
    </row>
    <row r="2" ht="20.25" spans="1:8">
      <c r="A2" s="97" t="s">
        <v>1160</v>
      </c>
      <c r="B2" s="97"/>
      <c r="C2" s="97"/>
      <c r="D2" s="97"/>
      <c r="E2" s="97"/>
      <c r="F2" s="97"/>
      <c r="G2" s="97"/>
      <c r="H2" s="97"/>
    </row>
    <row r="3" ht="18" customHeight="1" spans="1:8">
      <c r="A3" s="126"/>
      <c r="H3" s="145" t="s">
        <v>26</v>
      </c>
    </row>
    <row r="4" s="94" customFormat="1" ht="31.5" customHeight="1" spans="1:8">
      <c r="A4" s="148" t="s">
        <v>63</v>
      </c>
      <c r="B4" s="148" t="s">
        <v>1161</v>
      </c>
      <c r="C4" s="148" t="s">
        <v>1162</v>
      </c>
      <c r="D4" s="119" t="s">
        <v>1163</v>
      </c>
      <c r="E4" s="218" t="s">
        <v>1164</v>
      </c>
      <c r="F4" s="218" t="s">
        <v>1165</v>
      </c>
      <c r="G4" s="148" t="s">
        <v>1166</v>
      </c>
      <c r="H4" s="148" t="s">
        <v>1167</v>
      </c>
    </row>
    <row r="5" s="94" customFormat="1" ht="27" customHeight="1" spans="1:8">
      <c r="A5" s="148"/>
      <c r="B5" s="148"/>
      <c r="C5" s="148"/>
      <c r="D5" s="219"/>
      <c r="E5" s="218"/>
      <c r="F5" s="218"/>
      <c r="G5" s="148"/>
      <c r="H5" s="148"/>
    </row>
    <row r="6" ht="20.1" customHeight="1" spans="1:8">
      <c r="A6" s="220" t="s">
        <v>65</v>
      </c>
      <c r="B6" s="221">
        <f>SUM(C6:H6)</f>
        <v>21095</v>
      </c>
      <c r="C6" s="221">
        <f t="shared" ref="C6:H6" si="0">SUM(C7:C34)</f>
        <v>21092</v>
      </c>
      <c r="D6" s="221">
        <f t="shared" si="0"/>
        <v>3</v>
      </c>
      <c r="E6" s="221">
        <f t="shared" si="0"/>
        <v>0</v>
      </c>
      <c r="F6" s="221">
        <f t="shared" si="0"/>
        <v>0</v>
      </c>
      <c r="G6" s="221">
        <f t="shared" si="0"/>
        <v>0</v>
      </c>
      <c r="H6" s="221">
        <f t="shared" si="0"/>
        <v>0</v>
      </c>
    </row>
    <row r="7" ht="20.1" customHeight="1" spans="1:8">
      <c r="A7" s="222" t="s">
        <v>66</v>
      </c>
      <c r="B7" s="221">
        <f t="shared" ref="B7:B70" si="1">SUM(C7:H7)</f>
        <v>438</v>
      </c>
      <c r="C7" s="148">
        <v>438</v>
      </c>
      <c r="D7" s="219"/>
      <c r="E7" s="148"/>
      <c r="F7" s="148"/>
      <c r="G7" s="148"/>
      <c r="H7" s="148"/>
    </row>
    <row r="8" ht="20.1" customHeight="1" spans="1:8">
      <c r="A8" s="222" t="s">
        <v>78</v>
      </c>
      <c r="B8" s="221">
        <f t="shared" si="1"/>
        <v>452</v>
      </c>
      <c r="C8" s="148">
        <v>452</v>
      </c>
      <c r="D8" s="219"/>
      <c r="E8" s="148"/>
      <c r="F8" s="148"/>
      <c r="G8" s="148"/>
      <c r="H8" s="148"/>
    </row>
    <row r="9" ht="20.1" customHeight="1" spans="1:8">
      <c r="A9" s="222" t="s">
        <v>83</v>
      </c>
      <c r="B9" s="221">
        <f t="shared" si="1"/>
        <v>13881</v>
      </c>
      <c r="C9" s="148">
        <v>13878</v>
      </c>
      <c r="D9" s="219">
        <v>3</v>
      </c>
      <c r="E9" s="148"/>
      <c r="F9" s="148"/>
      <c r="G9" s="148"/>
      <c r="H9" s="148"/>
    </row>
    <row r="10" ht="20.1" customHeight="1" spans="1:8">
      <c r="A10" s="222" t="s">
        <v>91</v>
      </c>
      <c r="B10" s="221">
        <f t="shared" si="1"/>
        <v>324</v>
      </c>
      <c r="C10" s="148">
        <v>324</v>
      </c>
      <c r="D10" s="219"/>
      <c r="E10" s="148"/>
      <c r="F10" s="148"/>
      <c r="G10" s="148"/>
      <c r="H10" s="148"/>
    </row>
    <row r="11" ht="20.1" customHeight="1" spans="1:8">
      <c r="A11" s="223" t="s">
        <v>99</v>
      </c>
      <c r="B11" s="221">
        <f t="shared" si="1"/>
        <v>219</v>
      </c>
      <c r="C11" s="148">
        <v>219</v>
      </c>
      <c r="D11" s="219"/>
      <c r="E11" s="148"/>
      <c r="F11" s="148"/>
      <c r="G11" s="148"/>
      <c r="H11" s="148"/>
    </row>
    <row r="12" ht="20.1" customHeight="1" spans="1:8">
      <c r="A12" s="222" t="s">
        <v>106</v>
      </c>
      <c r="B12" s="221">
        <f t="shared" si="1"/>
        <v>852</v>
      </c>
      <c r="C12" s="148">
        <v>852</v>
      </c>
      <c r="D12" s="219"/>
      <c r="E12" s="148"/>
      <c r="F12" s="148"/>
      <c r="G12" s="148"/>
      <c r="H12" s="148"/>
    </row>
    <row r="13" ht="20.1" customHeight="1" spans="1:8">
      <c r="A13" s="222" t="s">
        <v>113</v>
      </c>
      <c r="B13" s="221">
        <f t="shared" si="1"/>
        <v>130</v>
      </c>
      <c r="C13" s="148">
        <v>130</v>
      </c>
      <c r="D13" s="219"/>
      <c r="E13" s="148"/>
      <c r="F13" s="148"/>
      <c r="G13" s="148"/>
      <c r="H13" s="148"/>
    </row>
    <row r="14" ht="20.1" customHeight="1" spans="1:8">
      <c r="A14" s="223" t="s">
        <v>120</v>
      </c>
      <c r="B14" s="221">
        <f t="shared" si="1"/>
        <v>225</v>
      </c>
      <c r="C14" s="148">
        <v>225</v>
      </c>
      <c r="D14" s="219"/>
      <c r="E14" s="148"/>
      <c r="F14" s="148"/>
      <c r="G14" s="148"/>
      <c r="H14" s="148"/>
    </row>
    <row r="15" ht="20.1" customHeight="1" spans="1:8">
      <c r="A15" s="222" t="s">
        <v>124</v>
      </c>
      <c r="B15" s="221">
        <f t="shared" si="1"/>
        <v>0</v>
      </c>
      <c r="C15" s="148"/>
      <c r="D15" s="219"/>
      <c r="E15" s="148"/>
      <c r="F15" s="148"/>
      <c r="G15" s="148"/>
      <c r="H15" s="148"/>
    </row>
    <row r="16" ht="20.1" customHeight="1" spans="1:8">
      <c r="A16" s="223" t="s">
        <v>129</v>
      </c>
      <c r="B16" s="221">
        <f t="shared" si="1"/>
        <v>332</v>
      </c>
      <c r="C16" s="148">
        <v>332</v>
      </c>
      <c r="D16" s="219"/>
      <c r="E16" s="148"/>
      <c r="F16" s="148"/>
      <c r="G16" s="148"/>
      <c r="H16" s="148"/>
    </row>
    <row r="17" ht="20.1" customHeight="1" spans="1:8">
      <c r="A17" s="138" t="s">
        <v>140</v>
      </c>
      <c r="B17" s="221">
        <f t="shared" si="1"/>
        <v>348</v>
      </c>
      <c r="C17" s="148">
        <v>348</v>
      </c>
      <c r="D17" s="219"/>
      <c r="E17" s="148"/>
      <c r="F17" s="148"/>
      <c r="G17" s="148"/>
      <c r="H17" s="148"/>
    </row>
    <row r="18" ht="20.1" customHeight="1" spans="1:8">
      <c r="A18" s="138" t="s">
        <v>145</v>
      </c>
      <c r="B18" s="221">
        <f t="shared" si="1"/>
        <v>508</v>
      </c>
      <c r="C18" s="148">
        <v>508</v>
      </c>
      <c r="D18" s="219"/>
      <c r="E18" s="148"/>
      <c r="F18" s="148"/>
      <c r="G18" s="148"/>
      <c r="H18" s="148"/>
    </row>
    <row r="19" ht="20.1" customHeight="1" spans="1:8">
      <c r="A19" s="223" t="s">
        <v>152</v>
      </c>
      <c r="B19" s="221">
        <f t="shared" si="1"/>
        <v>0</v>
      </c>
      <c r="C19" s="148"/>
      <c r="D19" s="219"/>
      <c r="E19" s="148"/>
      <c r="F19" s="148"/>
      <c r="G19" s="148"/>
      <c r="H19" s="148"/>
    </row>
    <row r="20" ht="20.1" customHeight="1" spans="1:8">
      <c r="A20" s="223" t="s">
        <v>160</v>
      </c>
      <c r="B20" s="221">
        <f t="shared" si="1"/>
        <v>538</v>
      </c>
      <c r="C20" s="148">
        <v>538</v>
      </c>
      <c r="D20" s="219"/>
      <c r="E20" s="148"/>
      <c r="F20" s="148"/>
      <c r="G20" s="148"/>
      <c r="H20" s="148"/>
    </row>
    <row r="21" ht="20.1" customHeight="1" spans="1:8">
      <c r="A21" s="222" t="s">
        <v>165</v>
      </c>
      <c r="B21" s="221">
        <f t="shared" si="1"/>
        <v>136</v>
      </c>
      <c r="C21" s="148">
        <v>136</v>
      </c>
      <c r="D21" s="219"/>
      <c r="E21" s="148"/>
      <c r="F21" s="148"/>
      <c r="G21" s="148"/>
      <c r="H21" s="148"/>
    </row>
    <row r="22" ht="20.1" customHeight="1" spans="1:8">
      <c r="A22" s="222" t="s">
        <v>173</v>
      </c>
      <c r="B22" s="221">
        <f t="shared" si="1"/>
        <v>288</v>
      </c>
      <c r="C22" s="148">
        <v>288</v>
      </c>
      <c r="D22" s="219"/>
      <c r="E22" s="148"/>
      <c r="F22" s="148"/>
      <c r="G22" s="148"/>
      <c r="H22" s="148"/>
    </row>
    <row r="23" ht="20.1" customHeight="1" spans="1:8">
      <c r="A23" s="222" t="s">
        <v>176</v>
      </c>
      <c r="B23" s="221">
        <f t="shared" si="1"/>
        <v>83</v>
      </c>
      <c r="C23" s="148">
        <v>83</v>
      </c>
      <c r="D23" s="219"/>
      <c r="E23" s="148"/>
      <c r="F23" s="148"/>
      <c r="G23" s="148"/>
      <c r="H23" s="148"/>
    </row>
    <row r="24" ht="20.1" customHeight="1" spans="1:8">
      <c r="A24" s="222" t="s">
        <v>179</v>
      </c>
      <c r="B24" s="221">
        <f t="shared" si="1"/>
        <v>0</v>
      </c>
      <c r="C24" s="148"/>
      <c r="D24" s="219"/>
      <c r="E24" s="148"/>
      <c r="F24" s="148"/>
      <c r="G24" s="148"/>
      <c r="H24" s="148"/>
    </row>
    <row r="25" ht="20.1" customHeight="1" spans="1:8">
      <c r="A25" s="223" t="s">
        <v>184</v>
      </c>
      <c r="B25" s="221">
        <f t="shared" si="1"/>
        <v>137</v>
      </c>
      <c r="C25" s="148">
        <v>137</v>
      </c>
      <c r="D25" s="219"/>
      <c r="E25" s="148"/>
      <c r="F25" s="148"/>
      <c r="G25" s="148"/>
      <c r="H25" s="148"/>
    </row>
    <row r="26" ht="20.1" customHeight="1" spans="1:8">
      <c r="A26" s="223" t="s">
        <v>187</v>
      </c>
      <c r="B26" s="221">
        <f t="shared" si="1"/>
        <v>54</v>
      </c>
      <c r="C26" s="148">
        <v>54</v>
      </c>
      <c r="D26" s="219"/>
      <c r="E26" s="148"/>
      <c r="F26" s="148"/>
      <c r="G26" s="148"/>
      <c r="H26" s="148"/>
    </row>
    <row r="27" ht="20.1" customHeight="1" spans="1:8">
      <c r="A27" s="223" t="s">
        <v>189</v>
      </c>
      <c r="B27" s="221">
        <f t="shared" si="1"/>
        <v>293</v>
      </c>
      <c r="C27" s="148">
        <v>293</v>
      </c>
      <c r="D27" s="219"/>
      <c r="E27" s="148"/>
      <c r="F27" s="148"/>
      <c r="G27" s="148"/>
      <c r="H27" s="148"/>
    </row>
    <row r="28" ht="20.1" customHeight="1" spans="1:8">
      <c r="A28" s="223" t="s">
        <v>193</v>
      </c>
      <c r="B28" s="221">
        <f t="shared" si="1"/>
        <v>899</v>
      </c>
      <c r="C28" s="148">
        <v>899</v>
      </c>
      <c r="D28" s="219"/>
      <c r="E28" s="148"/>
      <c r="F28" s="148"/>
      <c r="G28" s="148"/>
      <c r="H28" s="148"/>
    </row>
    <row r="29" ht="20.1" customHeight="1" spans="1:8">
      <c r="A29" s="223" t="s">
        <v>196</v>
      </c>
      <c r="B29" s="221">
        <f t="shared" si="1"/>
        <v>518</v>
      </c>
      <c r="C29" s="148">
        <v>518</v>
      </c>
      <c r="D29" s="219"/>
      <c r="E29" s="148"/>
      <c r="F29" s="148"/>
      <c r="G29" s="148"/>
      <c r="H29" s="148"/>
    </row>
    <row r="30" ht="20.1" customHeight="1" spans="1:8">
      <c r="A30" s="223" t="s">
        <v>198</v>
      </c>
      <c r="B30" s="221">
        <f t="shared" si="1"/>
        <v>231</v>
      </c>
      <c r="C30" s="148">
        <v>231</v>
      </c>
      <c r="D30" s="219"/>
      <c r="E30" s="148"/>
      <c r="F30" s="148"/>
      <c r="G30" s="148"/>
      <c r="H30" s="148"/>
    </row>
    <row r="31" ht="20.1" customHeight="1" spans="1:8">
      <c r="A31" s="223" t="s">
        <v>200</v>
      </c>
      <c r="B31" s="221">
        <f t="shared" si="1"/>
        <v>209</v>
      </c>
      <c r="C31" s="148">
        <v>209</v>
      </c>
      <c r="D31" s="219"/>
      <c r="E31" s="148"/>
      <c r="F31" s="148"/>
      <c r="G31" s="148"/>
      <c r="H31" s="148"/>
    </row>
    <row r="32" ht="20.1" customHeight="1" spans="1:8">
      <c r="A32" s="223" t="s">
        <v>202</v>
      </c>
      <c r="B32" s="221">
        <f t="shared" si="1"/>
        <v>0</v>
      </c>
      <c r="C32" s="148"/>
      <c r="D32" s="219"/>
      <c r="E32" s="148"/>
      <c r="F32" s="148"/>
      <c r="G32" s="148"/>
      <c r="H32" s="148"/>
    </row>
    <row r="33" ht="20.1" customHeight="1" spans="1:8">
      <c r="A33" s="223" t="s">
        <v>204</v>
      </c>
      <c r="B33" s="221">
        <f t="shared" si="1"/>
        <v>0</v>
      </c>
      <c r="C33" s="148"/>
      <c r="D33" s="219"/>
      <c r="E33" s="148"/>
      <c r="F33" s="148"/>
      <c r="G33" s="148"/>
      <c r="H33" s="148"/>
    </row>
    <row r="34" ht="20.1" customHeight="1" spans="1:8">
      <c r="A34" s="223" t="s">
        <v>206</v>
      </c>
      <c r="B34" s="221">
        <f t="shared" si="1"/>
        <v>0</v>
      </c>
      <c r="C34" s="148"/>
      <c r="D34" s="219"/>
      <c r="E34" s="148"/>
      <c r="F34" s="148"/>
      <c r="G34" s="148"/>
      <c r="H34" s="148"/>
    </row>
    <row r="35" ht="20.1" customHeight="1" spans="1:8">
      <c r="A35" s="220" t="s">
        <v>209</v>
      </c>
      <c r="B35" s="221">
        <f t="shared" si="1"/>
        <v>0</v>
      </c>
      <c r="C35" s="221">
        <f t="shared" ref="C35:H35" si="2">SUM(C36:C37)</f>
        <v>0</v>
      </c>
      <c r="D35" s="221">
        <f t="shared" si="2"/>
        <v>0</v>
      </c>
      <c r="E35" s="221">
        <f t="shared" si="2"/>
        <v>0</v>
      </c>
      <c r="F35" s="221">
        <f t="shared" si="2"/>
        <v>0</v>
      </c>
      <c r="G35" s="221">
        <f t="shared" si="2"/>
        <v>0</v>
      </c>
      <c r="H35" s="221">
        <f t="shared" si="2"/>
        <v>0</v>
      </c>
    </row>
    <row r="36" ht="20.1" customHeight="1" spans="1:8">
      <c r="A36" s="222" t="s">
        <v>210</v>
      </c>
      <c r="B36" s="221">
        <f t="shared" si="1"/>
        <v>0</v>
      </c>
      <c r="C36" s="148"/>
      <c r="D36" s="219"/>
      <c r="E36" s="148"/>
      <c r="F36" s="148"/>
      <c r="G36" s="148"/>
      <c r="H36" s="148"/>
    </row>
    <row r="37" ht="20.1" customHeight="1" spans="1:8">
      <c r="A37" s="222" t="s">
        <v>211</v>
      </c>
      <c r="B37" s="221">
        <f t="shared" si="1"/>
        <v>0</v>
      </c>
      <c r="C37" s="148"/>
      <c r="D37" s="219"/>
      <c r="E37" s="148"/>
      <c r="F37" s="148"/>
      <c r="G37" s="148"/>
      <c r="H37" s="148"/>
    </row>
    <row r="38" ht="20.1" customHeight="1" spans="1:8">
      <c r="A38" s="220" t="s">
        <v>212</v>
      </c>
      <c r="B38" s="221">
        <f t="shared" si="1"/>
        <v>9</v>
      </c>
      <c r="C38" s="221">
        <f t="shared" ref="C38:H38" si="3">SUM(C39:C40)</f>
        <v>9</v>
      </c>
      <c r="D38" s="221">
        <f t="shared" si="3"/>
        <v>0</v>
      </c>
      <c r="E38" s="221">
        <f t="shared" si="3"/>
        <v>0</v>
      </c>
      <c r="F38" s="221">
        <f t="shared" si="3"/>
        <v>0</v>
      </c>
      <c r="G38" s="221">
        <f t="shared" si="3"/>
        <v>0</v>
      </c>
      <c r="H38" s="221">
        <f t="shared" si="3"/>
        <v>0</v>
      </c>
    </row>
    <row r="39" ht="20.1" customHeight="1" spans="1:8">
      <c r="A39" s="223" t="s">
        <v>213</v>
      </c>
      <c r="B39" s="221">
        <f t="shared" si="1"/>
        <v>0</v>
      </c>
      <c r="C39" s="148"/>
      <c r="D39" s="219"/>
      <c r="E39" s="148"/>
      <c r="F39" s="148"/>
      <c r="G39" s="148"/>
      <c r="H39" s="148"/>
    </row>
    <row r="40" ht="20.1" customHeight="1" spans="1:8">
      <c r="A40" s="223" t="s">
        <v>222</v>
      </c>
      <c r="B40" s="221">
        <f t="shared" si="1"/>
        <v>9</v>
      </c>
      <c r="C40" s="148">
        <v>9</v>
      </c>
      <c r="D40" s="219"/>
      <c r="E40" s="148"/>
      <c r="F40" s="148"/>
      <c r="G40" s="148"/>
      <c r="H40" s="148"/>
    </row>
    <row r="41" ht="20.1" customHeight="1" spans="1:8">
      <c r="A41" s="220" t="s">
        <v>223</v>
      </c>
      <c r="B41" s="221">
        <f t="shared" si="1"/>
        <v>4879</v>
      </c>
      <c r="C41" s="221">
        <f t="shared" ref="C41:H41" si="4">SUM(C42:C53)</f>
        <v>4375</v>
      </c>
      <c r="D41" s="221">
        <f t="shared" si="4"/>
        <v>504</v>
      </c>
      <c r="E41" s="221">
        <f t="shared" si="4"/>
        <v>0</v>
      </c>
      <c r="F41" s="221">
        <f t="shared" si="4"/>
        <v>0</v>
      </c>
      <c r="G41" s="221">
        <f t="shared" si="4"/>
        <v>0</v>
      </c>
      <c r="H41" s="221">
        <f t="shared" si="4"/>
        <v>0</v>
      </c>
    </row>
    <row r="42" ht="20.1" customHeight="1" spans="1:8">
      <c r="A42" s="222" t="s">
        <v>224</v>
      </c>
      <c r="B42" s="221">
        <f t="shared" si="1"/>
        <v>0</v>
      </c>
      <c r="C42" s="148"/>
      <c r="D42" s="219"/>
      <c r="E42" s="148"/>
      <c r="F42" s="148"/>
      <c r="G42" s="148"/>
      <c r="H42" s="148"/>
    </row>
    <row r="43" ht="20.1" customHeight="1" spans="1:8">
      <c r="A43" s="223" t="s">
        <v>234</v>
      </c>
      <c r="B43" s="221">
        <f t="shared" si="1"/>
        <v>3265</v>
      </c>
      <c r="C43" s="154">
        <v>3065</v>
      </c>
      <c r="D43" s="154">
        <v>200</v>
      </c>
      <c r="E43" s="154"/>
      <c r="F43" s="154"/>
      <c r="G43" s="154"/>
      <c r="H43" s="154"/>
    </row>
    <row r="44" ht="20.1" customHeight="1" spans="1:8">
      <c r="A44" s="222" t="s">
        <v>251</v>
      </c>
      <c r="B44" s="221">
        <f t="shared" si="1"/>
        <v>0</v>
      </c>
      <c r="C44" s="154"/>
      <c r="D44" s="154"/>
      <c r="E44" s="154"/>
      <c r="F44" s="154"/>
      <c r="G44" s="154"/>
      <c r="H44" s="154"/>
    </row>
    <row r="45" ht="20.1" customHeight="1" spans="1:8">
      <c r="A45" s="222" t="s">
        <v>254</v>
      </c>
      <c r="B45" s="221">
        <f t="shared" si="1"/>
        <v>534</v>
      </c>
      <c r="C45" s="154">
        <v>432</v>
      </c>
      <c r="D45" s="154">
        <v>102</v>
      </c>
      <c r="E45" s="154"/>
      <c r="F45" s="154"/>
      <c r="G45" s="154"/>
      <c r="H45" s="154"/>
    </row>
    <row r="46" ht="20.1" customHeight="1" spans="1:8">
      <c r="A46" s="138" t="s">
        <v>262</v>
      </c>
      <c r="B46" s="221">
        <f t="shared" si="1"/>
        <v>713</v>
      </c>
      <c r="C46" s="154">
        <v>535</v>
      </c>
      <c r="D46" s="154">
        <v>178</v>
      </c>
      <c r="E46" s="154"/>
      <c r="F46" s="154"/>
      <c r="G46" s="154"/>
      <c r="H46" s="154"/>
    </row>
    <row r="47" ht="20.1" customHeight="1" spans="1:8">
      <c r="A47" s="222" t="s">
        <v>267</v>
      </c>
      <c r="B47" s="221">
        <f t="shared" si="1"/>
        <v>367</v>
      </c>
      <c r="C47" s="154">
        <v>343</v>
      </c>
      <c r="D47" s="154">
        <v>24</v>
      </c>
      <c r="E47" s="154"/>
      <c r="F47" s="154"/>
      <c r="G47" s="154"/>
      <c r="H47" s="154"/>
    </row>
    <row r="48" ht="20.1" customHeight="1" spans="1:8">
      <c r="A48" s="222" t="s">
        <v>277</v>
      </c>
      <c r="B48" s="221">
        <f t="shared" si="1"/>
        <v>0</v>
      </c>
      <c r="C48" s="154"/>
      <c r="D48" s="154"/>
      <c r="E48" s="154"/>
      <c r="F48" s="154"/>
      <c r="G48" s="154"/>
      <c r="H48" s="154"/>
    </row>
    <row r="49" ht="20.1" customHeight="1" spans="1:8">
      <c r="A49" s="223" t="s">
        <v>282</v>
      </c>
      <c r="B49" s="221">
        <f t="shared" si="1"/>
        <v>0</v>
      </c>
      <c r="C49" s="154"/>
      <c r="D49" s="154"/>
      <c r="E49" s="154"/>
      <c r="F49" s="154"/>
      <c r="G49" s="154"/>
      <c r="H49" s="154"/>
    </row>
    <row r="50" ht="20.1" customHeight="1" spans="1:8">
      <c r="A50" s="138" t="s">
        <v>287</v>
      </c>
      <c r="B50" s="221">
        <f t="shared" si="1"/>
        <v>0</v>
      </c>
      <c r="C50" s="154"/>
      <c r="D50" s="154"/>
      <c r="E50" s="154"/>
      <c r="F50" s="154"/>
      <c r="G50" s="154"/>
      <c r="H50" s="154"/>
    </row>
    <row r="51" ht="20.1" customHeight="1" spans="1:8">
      <c r="A51" s="222" t="s">
        <v>291</v>
      </c>
      <c r="B51" s="221">
        <f t="shared" si="1"/>
        <v>0</v>
      </c>
      <c r="C51" s="154"/>
      <c r="D51" s="154"/>
      <c r="E51" s="154"/>
      <c r="F51" s="154"/>
      <c r="G51" s="154"/>
      <c r="H51" s="154"/>
    </row>
    <row r="52" ht="20.1" customHeight="1" spans="1:8">
      <c r="A52" s="222" t="s">
        <v>296</v>
      </c>
      <c r="B52" s="221">
        <f t="shared" si="1"/>
        <v>0</v>
      </c>
      <c r="C52" s="154"/>
      <c r="D52" s="154"/>
      <c r="E52" s="154"/>
      <c r="F52" s="154"/>
      <c r="G52" s="154"/>
      <c r="H52" s="154"/>
    </row>
    <row r="53" ht="20.1" customHeight="1" spans="1:8">
      <c r="A53" s="222" t="s">
        <v>304</v>
      </c>
      <c r="B53" s="221">
        <f t="shared" si="1"/>
        <v>0</v>
      </c>
      <c r="C53" s="154"/>
      <c r="D53" s="154"/>
      <c r="E53" s="154"/>
      <c r="F53" s="154"/>
      <c r="G53" s="154"/>
      <c r="H53" s="154"/>
    </row>
    <row r="54" ht="20.1" customHeight="1" spans="1:8">
      <c r="A54" s="220" t="s">
        <v>305</v>
      </c>
      <c r="B54" s="221">
        <f t="shared" si="1"/>
        <v>27920</v>
      </c>
      <c r="C54" s="224">
        <f t="shared" ref="C54:H54" si="5">SUM(C55:C64)</f>
        <v>20466</v>
      </c>
      <c r="D54" s="224">
        <f t="shared" si="5"/>
        <v>7025</v>
      </c>
      <c r="E54" s="224">
        <f t="shared" si="5"/>
        <v>429</v>
      </c>
      <c r="F54" s="224">
        <f t="shared" si="5"/>
        <v>0</v>
      </c>
      <c r="G54" s="224">
        <f t="shared" si="5"/>
        <v>0</v>
      </c>
      <c r="H54" s="224">
        <f t="shared" si="5"/>
        <v>0</v>
      </c>
    </row>
    <row r="55" ht="20.1" customHeight="1" spans="1:8">
      <c r="A55" s="223" t="s">
        <v>306</v>
      </c>
      <c r="B55" s="221">
        <f t="shared" si="1"/>
        <v>62</v>
      </c>
      <c r="C55" s="154">
        <v>62</v>
      </c>
      <c r="D55" s="154"/>
      <c r="E55" s="154"/>
      <c r="F55" s="154"/>
      <c r="G55" s="154"/>
      <c r="H55" s="154"/>
    </row>
    <row r="56" ht="20.1" customHeight="1" spans="1:8">
      <c r="A56" s="222" t="s">
        <v>308</v>
      </c>
      <c r="B56" s="221">
        <f t="shared" si="1"/>
        <v>26848</v>
      </c>
      <c r="C56" s="154">
        <v>19544</v>
      </c>
      <c r="D56" s="154">
        <v>6875</v>
      </c>
      <c r="E56" s="154">
        <v>429</v>
      </c>
      <c r="F56" s="154"/>
      <c r="G56" s="154"/>
      <c r="H56" s="154"/>
    </row>
    <row r="57" ht="20.1" customHeight="1" spans="1:8">
      <c r="A57" s="222" t="s">
        <v>317</v>
      </c>
      <c r="B57" s="221">
        <f t="shared" si="1"/>
        <v>660</v>
      </c>
      <c r="C57" s="154">
        <v>510</v>
      </c>
      <c r="D57" s="154">
        <v>150</v>
      </c>
      <c r="E57" s="154"/>
      <c r="F57" s="154"/>
      <c r="G57" s="154"/>
      <c r="H57" s="154"/>
    </row>
    <row r="58" ht="20.1" customHeight="1" spans="1:8">
      <c r="A58" s="138" t="s">
        <v>324</v>
      </c>
      <c r="B58" s="221">
        <f t="shared" si="1"/>
        <v>0</v>
      </c>
      <c r="C58" s="154"/>
      <c r="D58" s="154"/>
      <c r="E58" s="154"/>
      <c r="F58" s="154"/>
      <c r="G58" s="154"/>
      <c r="H58" s="154"/>
    </row>
    <row r="59" ht="20.1" customHeight="1" spans="1:8">
      <c r="A59" s="223" t="s">
        <v>330</v>
      </c>
      <c r="B59" s="221">
        <f t="shared" si="1"/>
        <v>0</v>
      </c>
      <c r="C59" s="154"/>
      <c r="D59" s="154"/>
      <c r="E59" s="154"/>
      <c r="F59" s="154"/>
      <c r="G59" s="154"/>
      <c r="H59" s="154"/>
    </row>
    <row r="60" ht="20.1" customHeight="1" spans="1:8">
      <c r="A60" s="223" t="s">
        <v>334</v>
      </c>
      <c r="B60" s="221">
        <f t="shared" si="1"/>
        <v>0</v>
      </c>
      <c r="C60" s="154"/>
      <c r="D60" s="154"/>
      <c r="E60" s="154"/>
      <c r="F60" s="154"/>
      <c r="G60" s="154"/>
      <c r="H60" s="154"/>
    </row>
    <row r="61" ht="20.1" customHeight="1" spans="1:8">
      <c r="A61" s="222" t="s">
        <v>338</v>
      </c>
      <c r="B61" s="221">
        <f t="shared" si="1"/>
        <v>0</v>
      </c>
      <c r="C61" s="154"/>
      <c r="D61" s="154"/>
      <c r="E61" s="154"/>
      <c r="F61" s="154"/>
      <c r="G61" s="154"/>
      <c r="H61" s="154"/>
    </row>
    <row r="62" ht="20.1" customHeight="1" spans="1:8">
      <c r="A62" s="223" t="s">
        <v>342</v>
      </c>
      <c r="B62" s="221">
        <f t="shared" si="1"/>
        <v>120</v>
      </c>
      <c r="C62" s="154">
        <v>120</v>
      </c>
      <c r="D62" s="154"/>
      <c r="E62" s="154"/>
      <c r="F62" s="154"/>
      <c r="G62" s="154"/>
      <c r="H62" s="154"/>
    </row>
    <row r="63" ht="20.1" customHeight="1" spans="1:8">
      <c r="A63" s="222" t="s">
        <v>348</v>
      </c>
      <c r="B63" s="221">
        <f t="shared" si="1"/>
        <v>230</v>
      </c>
      <c r="C63" s="154">
        <v>230</v>
      </c>
      <c r="D63" s="154"/>
      <c r="E63" s="154"/>
      <c r="F63" s="154"/>
      <c r="G63" s="154"/>
      <c r="H63" s="154"/>
    </row>
    <row r="64" ht="20.1" customHeight="1" spans="1:8">
      <c r="A64" s="222" t="s">
        <v>355</v>
      </c>
      <c r="B64" s="221">
        <f t="shared" si="1"/>
        <v>0</v>
      </c>
      <c r="C64" s="154"/>
      <c r="D64" s="154"/>
      <c r="E64" s="154"/>
      <c r="F64" s="154"/>
      <c r="G64" s="154"/>
      <c r="H64" s="154"/>
    </row>
    <row r="65" ht="20.1" customHeight="1" spans="1:8">
      <c r="A65" s="220" t="s">
        <v>356</v>
      </c>
      <c r="B65" s="221">
        <f t="shared" si="1"/>
        <v>160</v>
      </c>
      <c r="C65" s="224">
        <f t="shared" ref="C65:H65" si="6">SUM(C66:C75)</f>
        <v>160</v>
      </c>
      <c r="D65" s="224">
        <f t="shared" si="6"/>
        <v>0</v>
      </c>
      <c r="E65" s="224">
        <f t="shared" si="6"/>
        <v>0</v>
      </c>
      <c r="F65" s="224">
        <f t="shared" si="6"/>
        <v>0</v>
      </c>
      <c r="G65" s="224">
        <f t="shared" si="6"/>
        <v>0</v>
      </c>
      <c r="H65" s="224">
        <f t="shared" si="6"/>
        <v>0</v>
      </c>
    </row>
    <row r="66" ht="20.1" customHeight="1" spans="1:8">
      <c r="A66" s="223" t="s">
        <v>357</v>
      </c>
      <c r="B66" s="221">
        <f t="shared" si="1"/>
        <v>155</v>
      </c>
      <c r="C66" s="154">
        <v>155</v>
      </c>
      <c r="D66" s="154"/>
      <c r="E66" s="154"/>
      <c r="F66" s="154"/>
      <c r="G66" s="154"/>
      <c r="H66" s="154"/>
    </row>
    <row r="67" ht="20.1" customHeight="1" spans="1:8">
      <c r="A67" s="222" t="s">
        <v>359</v>
      </c>
      <c r="B67" s="221">
        <f t="shared" si="1"/>
        <v>0</v>
      </c>
      <c r="C67" s="154"/>
      <c r="D67" s="154"/>
      <c r="E67" s="154"/>
      <c r="F67" s="154"/>
      <c r="G67" s="154"/>
      <c r="H67" s="154"/>
    </row>
    <row r="68" ht="20.1" customHeight="1" spans="1:8">
      <c r="A68" s="223" t="s">
        <v>368</v>
      </c>
      <c r="B68" s="221">
        <f t="shared" si="1"/>
        <v>0</v>
      </c>
      <c r="C68" s="154"/>
      <c r="D68" s="154"/>
      <c r="E68" s="154"/>
      <c r="F68" s="154"/>
      <c r="G68" s="154"/>
      <c r="H68" s="154"/>
    </row>
    <row r="69" ht="20.1" customHeight="1" spans="1:8">
      <c r="A69" s="223" t="s">
        <v>373</v>
      </c>
      <c r="B69" s="221">
        <f t="shared" si="1"/>
        <v>0</v>
      </c>
      <c r="C69" s="154"/>
      <c r="D69" s="154"/>
      <c r="E69" s="154"/>
      <c r="F69" s="154"/>
      <c r="G69" s="154"/>
      <c r="H69" s="154"/>
    </row>
    <row r="70" ht="20.1" customHeight="1" spans="1:8">
      <c r="A70" s="223" t="s">
        <v>378</v>
      </c>
      <c r="B70" s="221">
        <f t="shared" si="1"/>
        <v>0</v>
      </c>
      <c r="C70" s="154"/>
      <c r="D70" s="154"/>
      <c r="E70" s="154"/>
      <c r="F70" s="154"/>
      <c r="G70" s="154"/>
      <c r="H70" s="154"/>
    </row>
    <row r="71" ht="20.1" customHeight="1" spans="1:8">
      <c r="A71" s="223" t="s">
        <v>382</v>
      </c>
      <c r="B71" s="221">
        <f t="shared" ref="B71:B134" si="7">SUM(C71:H71)</f>
        <v>0</v>
      </c>
      <c r="C71" s="154"/>
      <c r="D71" s="154"/>
      <c r="E71" s="154"/>
      <c r="F71" s="154"/>
      <c r="G71" s="154"/>
      <c r="H71" s="154"/>
    </row>
    <row r="72" ht="20.1" customHeight="1" spans="1:8">
      <c r="A72" s="222" t="s">
        <v>387</v>
      </c>
      <c r="B72" s="221">
        <f t="shared" si="7"/>
        <v>5</v>
      </c>
      <c r="C72" s="154">
        <v>5</v>
      </c>
      <c r="D72" s="154"/>
      <c r="E72" s="154"/>
      <c r="F72" s="154"/>
      <c r="G72" s="154"/>
      <c r="H72" s="154"/>
    </row>
    <row r="73" ht="20.1" customHeight="1" spans="1:8">
      <c r="A73" s="222" t="s">
        <v>393</v>
      </c>
      <c r="B73" s="221">
        <f t="shared" si="7"/>
        <v>0</v>
      </c>
      <c r="C73" s="154"/>
      <c r="D73" s="154"/>
      <c r="E73" s="154"/>
      <c r="F73" s="154"/>
      <c r="G73" s="154"/>
      <c r="H73" s="154"/>
    </row>
    <row r="74" ht="20.1" customHeight="1" spans="1:8">
      <c r="A74" s="138" t="s">
        <v>397</v>
      </c>
      <c r="B74" s="221">
        <f t="shared" si="7"/>
        <v>0</v>
      </c>
      <c r="C74" s="154"/>
      <c r="D74" s="154"/>
      <c r="E74" s="154"/>
      <c r="F74" s="154"/>
      <c r="G74" s="154"/>
      <c r="H74" s="154"/>
    </row>
    <row r="75" ht="20.1" customHeight="1" spans="1:8">
      <c r="A75" s="222" t="s">
        <v>400</v>
      </c>
      <c r="B75" s="221">
        <f t="shared" si="7"/>
        <v>0</v>
      </c>
      <c r="C75" s="154"/>
      <c r="D75" s="154"/>
      <c r="E75" s="154"/>
      <c r="F75" s="154"/>
      <c r="G75" s="154"/>
      <c r="H75" s="154"/>
    </row>
    <row r="76" ht="20.1" customHeight="1" spans="1:8">
      <c r="A76" s="220" t="s">
        <v>405</v>
      </c>
      <c r="B76" s="221">
        <f t="shared" si="7"/>
        <v>1796</v>
      </c>
      <c r="C76" s="224">
        <f t="shared" ref="C76:H76" si="8">SUM(C77:C81)</f>
        <v>1757</v>
      </c>
      <c r="D76" s="224">
        <f t="shared" si="8"/>
        <v>0</v>
      </c>
      <c r="E76" s="224">
        <f t="shared" si="8"/>
        <v>39</v>
      </c>
      <c r="F76" s="224">
        <f t="shared" si="8"/>
        <v>0</v>
      </c>
      <c r="G76" s="224">
        <f t="shared" si="8"/>
        <v>0</v>
      </c>
      <c r="H76" s="224">
        <f t="shared" si="8"/>
        <v>0</v>
      </c>
    </row>
    <row r="77" ht="20.1" customHeight="1" spans="1:8">
      <c r="A77" s="225" t="s">
        <v>406</v>
      </c>
      <c r="B77" s="221">
        <f t="shared" si="7"/>
        <v>815</v>
      </c>
      <c r="C77" s="154">
        <v>776</v>
      </c>
      <c r="D77" s="154"/>
      <c r="E77" s="154">
        <v>39</v>
      </c>
      <c r="F77" s="154"/>
      <c r="G77" s="154"/>
      <c r="H77" s="154"/>
    </row>
    <row r="78" ht="20.1" customHeight="1" spans="1:8">
      <c r="A78" s="225" t="s">
        <v>417</v>
      </c>
      <c r="B78" s="221">
        <f t="shared" si="7"/>
        <v>0</v>
      </c>
      <c r="C78" s="154"/>
      <c r="D78" s="154"/>
      <c r="E78" s="154"/>
      <c r="F78" s="154"/>
      <c r="G78" s="154"/>
      <c r="H78" s="154"/>
    </row>
    <row r="79" ht="20.1" customHeight="1" spans="1:8">
      <c r="A79" s="225" t="s">
        <v>422</v>
      </c>
      <c r="B79" s="221">
        <f t="shared" si="7"/>
        <v>0</v>
      </c>
      <c r="C79" s="154"/>
      <c r="D79" s="154"/>
      <c r="E79" s="154"/>
      <c r="F79" s="154"/>
      <c r="G79" s="154"/>
      <c r="H79" s="154"/>
    </row>
    <row r="80" ht="20.1" customHeight="1" spans="1:8">
      <c r="A80" s="225" t="s">
        <v>430</v>
      </c>
      <c r="B80" s="221">
        <f t="shared" si="7"/>
        <v>981</v>
      </c>
      <c r="C80" s="154">
        <v>981</v>
      </c>
      <c r="D80" s="154"/>
      <c r="E80" s="154"/>
      <c r="F80" s="154"/>
      <c r="G80" s="154"/>
      <c r="H80" s="154"/>
    </row>
    <row r="81" ht="20.1" customHeight="1" spans="1:8">
      <c r="A81" s="225" t="s">
        <v>438</v>
      </c>
      <c r="B81" s="221">
        <f t="shared" si="7"/>
        <v>0</v>
      </c>
      <c r="C81" s="154"/>
      <c r="D81" s="154"/>
      <c r="E81" s="154"/>
      <c r="F81" s="154"/>
      <c r="G81" s="154"/>
      <c r="H81" s="154"/>
    </row>
    <row r="82" ht="20.1" customHeight="1" spans="1:8">
      <c r="A82" s="220" t="s">
        <v>442</v>
      </c>
      <c r="B82" s="221">
        <f t="shared" si="7"/>
        <v>21205</v>
      </c>
      <c r="C82" s="224">
        <f t="shared" ref="C82:H82" si="9">SUM(C83:C102)</f>
        <v>11889</v>
      </c>
      <c r="D82" s="224">
        <f t="shared" si="9"/>
        <v>9256</v>
      </c>
      <c r="E82" s="224">
        <f t="shared" si="9"/>
        <v>60</v>
      </c>
      <c r="F82" s="224">
        <f t="shared" si="9"/>
        <v>0</v>
      </c>
      <c r="G82" s="224">
        <f t="shared" si="9"/>
        <v>0</v>
      </c>
      <c r="H82" s="224">
        <f t="shared" si="9"/>
        <v>0</v>
      </c>
    </row>
    <row r="83" ht="20.1" customHeight="1" spans="1:8">
      <c r="A83" s="225" t="s">
        <v>443</v>
      </c>
      <c r="B83" s="221">
        <f t="shared" si="7"/>
        <v>195</v>
      </c>
      <c r="C83" s="154">
        <v>195</v>
      </c>
      <c r="D83" s="154"/>
      <c r="E83" s="154"/>
      <c r="F83" s="154"/>
      <c r="G83" s="154"/>
      <c r="H83" s="154"/>
    </row>
    <row r="84" ht="20.1" customHeight="1" spans="1:8">
      <c r="A84" s="225" t="s">
        <v>453</v>
      </c>
      <c r="B84" s="221">
        <f t="shared" si="7"/>
        <v>430</v>
      </c>
      <c r="C84" s="154">
        <v>430</v>
      </c>
      <c r="D84" s="154"/>
      <c r="E84" s="154"/>
      <c r="F84" s="154"/>
      <c r="G84" s="154"/>
      <c r="H84" s="154"/>
    </row>
    <row r="85" ht="20.1" customHeight="1" spans="1:8">
      <c r="A85" s="225" t="s">
        <v>461</v>
      </c>
      <c r="B85" s="221">
        <f t="shared" si="7"/>
        <v>0</v>
      </c>
      <c r="C85" s="154"/>
      <c r="D85" s="154"/>
      <c r="E85" s="154"/>
      <c r="F85" s="154"/>
      <c r="G85" s="154"/>
      <c r="H85" s="154"/>
    </row>
    <row r="86" ht="20.1" customHeight="1" spans="1:8">
      <c r="A86" s="225" t="s">
        <v>463</v>
      </c>
      <c r="B86" s="221">
        <f t="shared" si="7"/>
        <v>10040</v>
      </c>
      <c r="C86" s="154">
        <v>10040</v>
      </c>
      <c r="D86" s="154"/>
      <c r="E86" s="154"/>
      <c r="F86" s="154"/>
      <c r="G86" s="154"/>
      <c r="H86" s="154"/>
    </row>
    <row r="87" ht="20.1" customHeight="1" spans="1:8">
      <c r="A87" s="225" t="s">
        <v>472</v>
      </c>
      <c r="B87" s="221">
        <f t="shared" si="7"/>
        <v>0</v>
      </c>
      <c r="C87" s="154"/>
      <c r="D87" s="154"/>
      <c r="E87" s="154"/>
      <c r="F87" s="154"/>
      <c r="G87" s="154"/>
      <c r="H87" s="154"/>
    </row>
    <row r="88" ht="20.1" customHeight="1" spans="1:8">
      <c r="A88" s="225" t="s">
        <v>476</v>
      </c>
      <c r="B88" s="221">
        <f t="shared" si="7"/>
        <v>245</v>
      </c>
      <c r="C88" s="154"/>
      <c r="D88" s="154">
        <v>245</v>
      </c>
      <c r="E88" s="154"/>
      <c r="F88" s="154"/>
      <c r="G88" s="154"/>
      <c r="H88" s="154"/>
    </row>
    <row r="89" ht="20.1" customHeight="1" spans="1:8">
      <c r="A89" s="225" t="s">
        <v>486</v>
      </c>
      <c r="B89" s="221">
        <f t="shared" si="7"/>
        <v>0</v>
      </c>
      <c r="C89" s="154"/>
      <c r="D89" s="154"/>
      <c r="E89" s="154"/>
      <c r="F89" s="154"/>
      <c r="G89" s="154"/>
      <c r="H89" s="154"/>
    </row>
    <row r="90" ht="20.1" customHeight="1" spans="1:8">
      <c r="A90" s="225" t="s">
        <v>494</v>
      </c>
      <c r="B90" s="221">
        <f t="shared" si="7"/>
        <v>0</v>
      </c>
      <c r="C90" s="154"/>
      <c r="D90" s="154"/>
      <c r="E90" s="154"/>
      <c r="F90" s="154"/>
      <c r="G90" s="154"/>
      <c r="H90" s="154"/>
    </row>
    <row r="91" ht="20.1" customHeight="1" spans="1:8">
      <c r="A91" s="225" t="s">
        <v>500</v>
      </c>
      <c r="B91" s="221">
        <f t="shared" si="7"/>
        <v>41</v>
      </c>
      <c r="C91" s="154">
        <v>41</v>
      </c>
      <c r="D91" s="154"/>
      <c r="E91" s="154"/>
      <c r="F91" s="154"/>
      <c r="G91" s="154"/>
      <c r="H91" s="154"/>
    </row>
    <row r="92" ht="20.1" customHeight="1" spans="1:8">
      <c r="A92" s="225" t="s">
        <v>507</v>
      </c>
      <c r="B92" s="221">
        <f t="shared" si="7"/>
        <v>248</v>
      </c>
      <c r="C92" s="154">
        <v>188</v>
      </c>
      <c r="D92" s="154"/>
      <c r="E92" s="154">
        <v>60</v>
      </c>
      <c r="F92" s="154"/>
      <c r="G92" s="154"/>
      <c r="H92" s="154"/>
    </row>
    <row r="93" ht="20.1" customHeight="1" spans="1:8">
      <c r="A93" s="225" t="s">
        <v>513</v>
      </c>
      <c r="B93" s="221">
        <f t="shared" si="7"/>
        <v>15</v>
      </c>
      <c r="C93" s="154">
        <v>15</v>
      </c>
      <c r="D93" s="154"/>
      <c r="E93" s="154"/>
      <c r="F93" s="154"/>
      <c r="G93" s="154"/>
      <c r="H93" s="154"/>
    </row>
    <row r="94" ht="20.1" customHeight="1" spans="1:8">
      <c r="A94" s="225" t="s">
        <v>518</v>
      </c>
      <c r="B94" s="221">
        <f t="shared" si="7"/>
        <v>0</v>
      </c>
      <c r="C94" s="154"/>
      <c r="D94" s="154"/>
      <c r="E94" s="154"/>
      <c r="F94" s="154"/>
      <c r="G94" s="154"/>
      <c r="H94" s="154"/>
    </row>
    <row r="95" ht="20.1" customHeight="1" spans="1:8">
      <c r="A95" s="225" t="s">
        <v>520</v>
      </c>
      <c r="B95" s="221">
        <f t="shared" si="7"/>
        <v>6953</v>
      </c>
      <c r="C95" s="154">
        <v>50</v>
      </c>
      <c r="D95" s="154">
        <v>6903</v>
      </c>
      <c r="E95" s="154"/>
      <c r="F95" s="154"/>
      <c r="G95" s="154"/>
      <c r="H95" s="154"/>
    </row>
    <row r="96" ht="20.1" customHeight="1" spans="1:8">
      <c r="A96" s="225" t="s">
        <v>523</v>
      </c>
      <c r="B96" s="221">
        <f t="shared" si="7"/>
        <v>75</v>
      </c>
      <c r="C96" s="154">
        <v>75</v>
      </c>
      <c r="D96" s="154"/>
      <c r="E96" s="154"/>
      <c r="F96" s="154"/>
      <c r="G96" s="154"/>
      <c r="H96" s="154"/>
    </row>
    <row r="97" ht="20.1" customHeight="1" spans="1:8">
      <c r="A97" s="225" t="s">
        <v>526</v>
      </c>
      <c r="B97" s="221">
        <f t="shared" si="7"/>
        <v>0</v>
      </c>
      <c r="C97" s="154"/>
      <c r="D97" s="154"/>
      <c r="E97" s="154"/>
      <c r="F97" s="154"/>
      <c r="G97" s="154"/>
      <c r="H97" s="154"/>
    </row>
    <row r="98" ht="20.1" customHeight="1" spans="1:8">
      <c r="A98" s="225" t="s">
        <v>529</v>
      </c>
      <c r="B98" s="221">
        <f t="shared" si="7"/>
        <v>0</v>
      </c>
      <c r="C98" s="154"/>
      <c r="D98" s="154"/>
      <c r="E98" s="154"/>
      <c r="F98" s="154"/>
      <c r="G98" s="154"/>
      <c r="H98" s="154"/>
    </row>
    <row r="99" ht="20.1" customHeight="1" spans="1:8">
      <c r="A99" s="225" t="s">
        <v>532</v>
      </c>
      <c r="B99" s="221">
        <f t="shared" si="7"/>
        <v>0</v>
      </c>
      <c r="C99" s="154"/>
      <c r="D99" s="154"/>
      <c r="E99" s="154"/>
      <c r="F99" s="154"/>
      <c r="G99" s="154"/>
      <c r="H99" s="154"/>
    </row>
    <row r="100" ht="20.1" customHeight="1" spans="1:8">
      <c r="A100" s="225" t="s">
        <v>1168</v>
      </c>
      <c r="B100" s="221">
        <f t="shared" si="7"/>
        <v>2636</v>
      </c>
      <c r="C100" s="154">
        <v>528</v>
      </c>
      <c r="D100" s="154">
        <v>2108</v>
      </c>
      <c r="E100" s="154"/>
      <c r="F100" s="154"/>
      <c r="G100" s="154"/>
      <c r="H100" s="154"/>
    </row>
    <row r="101" ht="20.1" customHeight="1" spans="1:8">
      <c r="A101" s="225" t="s">
        <v>1169</v>
      </c>
      <c r="B101" s="221">
        <f t="shared" si="7"/>
        <v>327</v>
      </c>
      <c r="C101" s="154">
        <v>327</v>
      </c>
      <c r="D101" s="154"/>
      <c r="E101" s="154"/>
      <c r="F101" s="154"/>
      <c r="G101" s="154"/>
      <c r="H101" s="154"/>
    </row>
    <row r="102" ht="20.1" customHeight="1" spans="1:8">
      <c r="A102" s="225" t="s">
        <v>544</v>
      </c>
      <c r="B102" s="221">
        <f t="shared" si="7"/>
        <v>0</v>
      </c>
      <c r="C102" s="154"/>
      <c r="D102" s="154"/>
      <c r="E102" s="154"/>
      <c r="F102" s="154"/>
      <c r="G102" s="154"/>
      <c r="H102" s="154"/>
    </row>
    <row r="103" ht="20.1" customHeight="1" spans="1:8">
      <c r="A103" s="220" t="s">
        <v>545</v>
      </c>
      <c r="B103" s="221">
        <f t="shared" si="7"/>
        <v>8207</v>
      </c>
      <c r="C103" s="224">
        <f t="shared" ref="C103:H103" si="10">SUM(C104:C115)</f>
        <v>6503</v>
      </c>
      <c r="D103" s="224">
        <f t="shared" si="10"/>
        <v>1644</v>
      </c>
      <c r="E103" s="224">
        <f t="shared" si="10"/>
        <v>60</v>
      </c>
      <c r="F103" s="224">
        <f t="shared" si="10"/>
        <v>0</v>
      </c>
      <c r="G103" s="224">
        <f t="shared" si="10"/>
        <v>0</v>
      </c>
      <c r="H103" s="224">
        <f t="shared" si="10"/>
        <v>0</v>
      </c>
    </row>
    <row r="104" ht="20.1" customHeight="1" spans="1:8">
      <c r="A104" s="225" t="s">
        <v>546</v>
      </c>
      <c r="B104" s="221">
        <f t="shared" si="7"/>
        <v>333</v>
      </c>
      <c r="C104" s="154">
        <v>333</v>
      </c>
      <c r="D104" s="154"/>
      <c r="E104" s="154"/>
      <c r="F104" s="154"/>
      <c r="G104" s="154"/>
      <c r="H104" s="154"/>
    </row>
    <row r="105" ht="20.1" customHeight="1" spans="1:8">
      <c r="A105" s="225" t="s">
        <v>548</v>
      </c>
      <c r="B105" s="221">
        <f t="shared" si="7"/>
        <v>2032</v>
      </c>
      <c r="C105" s="154">
        <v>1991</v>
      </c>
      <c r="D105" s="154">
        <v>41</v>
      </c>
      <c r="E105" s="154"/>
      <c r="F105" s="154"/>
      <c r="G105" s="154"/>
      <c r="H105" s="154"/>
    </row>
    <row r="106" ht="20.1" customHeight="1" spans="1:8">
      <c r="A106" s="225" t="s">
        <v>561</v>
      </c>
      <c r="B106" s="221">
        <f t="shared" si="7"/>
        <v>1509</v>
      </c>
      <c r="C106" s="154">
        <v>1057</v>
      </c>
      <c r="D106" s="154">
        <v>452</v>
      </c>
      <c r="E106" s="154"/>
      <c r="F106" s="154"/>
      <c r="G106" s="154"/>
      <c r="H106" s="154"/>
    </row>
    <row r="107" ht="20.1" customHeight="1" spans="1:8">
      <c r="A107" s="225" t="s">
        <v>565</v>
      </c>
      <c r="B107" s="221">
        <f t="shared" si="7"/>
        <v>1691</v>
      </c>
      <c r="C107" s="154">
        <v>1036</v>
      </c>
      <c r="D107" s="154">
        <v>595</v>
      </c>
      <c r="E107" s="154">
        <v>60</v>
      </c>
      <c r="F107" s="154"/>
      <c r="G107" s="154"/>
      <c r="H107" s="154"/>
    </row>
    <row r="108" ht="20.1" customHeight="1" spans="1:8">
      <c r="A108" s="225" t="s">
        <v>577</v>
      </c>
      <c r="B108" s="221">
        <f t="shared" si="7"/>
        <v>0</v>
      </c>
      <c r="C108" s="154"/>
      <c r="D108" s="154"/>
      <c r="E108" s="154"/>
      <c r="F108" s="154"/>
      <c r="G108" s="154"/>
      <c r="H108" s="154"/>
    </row>
    <row r="109" ht="20.1" customHeight="1" spans="1:8">
      <c r="A109" s="225" t="s">
        <v>580</v>
      </c>
      <c r="B109" s="221">
        <f t="shared" si="7"/>
        <v>483</v>
      </c>
      <c r="C109" s="154">
        <v>351</v>
      </c>
      <c r="D109" s="154">
        <v>132</v>
      </c>
      <c r="E109" s="154"/>
      <c r="F109" s="154"/>
      <c r="G109" s="154"/>
      <c r="H109" s="154"/>
    </row>
    <row r="110" ht="20.1" customHeight="1" spans="1:8">
      <c r="A110" s="225" t="s">
        <v>584</v>
      </c>
      <c r="B110" s="221">
        <f t="shared" si="7"/>
        <v>345</v>
      </c>
      <c r="C110" s="154">
        <v>304</v>
      </c>
      <c r="D110" s="154">
        <v>41</v>
      </c>
      <c r="E110" s="154"/>
      <c r="F110" s="154"/>
      <c r="G110" s="154"/>
      <c r="H110" s="154"/>
    </row>
    <row r="111" ht="20.1" customHeight="1" spans="1:8">
      <c r="A111" s="225" t="s">
        <v>590</v>
      </c>
      <c r="B111" s="221">
        <f t="shared" si="7"/>
        <v>0</v>
      </c>
      <c r="C111" s="154"/>
      <c r="D111" s="154"/>
      <c r="E111" s="154"/>
      <c r="F111" s="154"/>
      <c r="G111" s="154"/>
      <c r="H111" s="154"/>
    </row>
    <row r="112" ht="20.1" customHeight="1" spans="1:8">
      <c r="A112" s="225" t="s">
        <v>595</v>
      </c>
      <c r="B112" s="221">
        <f t="shared" si="7"/>
        <v>1431</v>
      </c>
      <c r="C112" s="154">
        <v>1431</v>
      </c>
      <c r="D112" s="154"/>
      <c r="E112" s="154"/>
      <c r="F112" s="154"/>
      <c r="G112" s="154"/>
      <c r="H112" s="154"/>
    </row>
    <row r="113" ht="20.1" customHeight="1" spans="1:8">
      <c r="A113" s="225" t="s">
        <v>601</v>
      </c>
      <c r="B113" s="221">
        <f t="shared" si="7"/>
        <v>383</v>
      </c>
      <c r="C113" s="154"/>
      <c r="D113" s="154">
        <v>383</v>
      </c>
      <c r="E113" s="154"/>
      <c r="F113" s="154"/>
      <c r="G113" s="154"/>
      <c r="H113" s="154"/>
    </row>
    <row r="114" ht="20.1" customHeight="1" spans="1:8">
      <c r="A114" s="225" t="s">
        <v>605</v>
      </c>
      <c r="B114" s="221">
        <f t="shared" si="7"/>
        <v>0</v>
      </c>
      <c r="C114" s="154"/>
      <c r="D114" s="154"/>
      <c r="E114" s="154"/>
      <c r="F114" s="154"/>
      <c r="G114" s="154"/>
      <c r="H114" s="154"/>
    </row>
    <row r="115" ht="20.1" customHeight="1" spans="1:8">
      <c r="A115" s="225" t="s">
        <v>608</v>
      </c>
      <c r="B115" s="221">
        <f t="shared" si="7"/>
        <v>0</v>
      </c>
      <c r="C115" s="154"/>
      <c r="D115" s="154"/>
      <c r="E115" s="154"/>
      <c r="F115" s="154"/>
      <c r="G115" s="154"/>
      <c r="H115" s="154"/>
    </row>
    <row r="116" ht="20.1" customHeight="1" spans="1:8">
      <c r="A116" s="220" t="s">
        <v>609</v>
      </c>
      <c r="B116" s="221">
        <f t="shared" si="7"/>
        <v>2013</v>
      </c>
      <c r="C116" s="224">
        <f t="shared" ref="C116:H116" si="11">SUM(C117:C131)</f>
        <v>705</v>
      </c>
      <c r="D116" s="224">
        <f t="shared" si="11"/>
        <v>0</v>
      </c>
      <c r="E116" s="224">
        <f t="shared" si="11"/>
        <v>1308</v>
      </c>
      <c r="F116" s="224">
        <f t="shared" si="11"/>
        <v>0</v>
      </c>
      <c r="G116" s="224">
        <f t="shared" si="11"/>
        <v>0</v>
      </c>
      <c r="H116" s="224">
        <f t="shared" si="11"/>
        <v>0</v>
      </c>
    </row>
    <row r="117" ht="20.1" customHeight="1" spans="1:8">
      <c r="A117" s="225" t="s">
        <v>610</v>
      </c>
      <c r="B117" s="221">
        <f t="shared" si="7"/>
        <v>237</v>
      </c>
      <c r="C117" s="154">
        <v>237</v>
      </c>
      <c r="D117" s="154"/>
      <c r="E117" s="154"/>
      <c r="F117" s="154"/>
      <c r="G117" s="154"/>
      <c r="H117" s="154"/>
    </row>
    <row r="118" ht="20.1" customHeight="1" spans="1:8">
      <c r="A118" s="225" t="s">
        <v>616</v>
      </c>
      <c r="B118" s="221">
        <f t="shared" si="7"/>
        <v>0</v>
      </c>
      <c r="C118" s="154"/>
      <c r="D118" s="154"/>
      <c r="E118" s="154"/>
      <c r="F118" s="154"/>
      <c r="G118" s="154"/>
      <c r="H118" s="154"/>
    </row>
    <row r="119" ht="20.1" customHeight="1" spans="1:8">
      <c r="A119" s="225" t="s">
        <v>620</v>
      </c>
      <c r="B119" s="221">
        <f t="shared" si="7"/>
        <v>0</v>
      </c>
      <c r="C119" s="154"/>
      <c r="D119" s="154"/>
      <c r="E119" s="154"/>
      <c r="F119" s="154"/>
      <c r="G119" s="154"/>
      <c r="H119" s="154"/>
    </row>
    <row r="120" ht="20.1" customHeight="1" spans="1:8">
      <c r="A120" s="225" t="s">
        <v>628</v>
      </c>
      <c r="B120" s="221">
        <f t="shared" si="7"/>
        <v>150</v>
      </c>
      <c r="C120" s="154">
        <v>150</v>
      </c>
      <c r="D120" s="154"/>
      <c r="E120" s="154"/>
      <c r="F120" s="154"/>
      <c r="G120" s="154"/>
      <c r="H120" s="154"/>
    </row>
    <row r="121" ht="20.1" customHeight="1" spans="1:8">
      <c r="A121" s="225" t="s">
        <v>634</v>
      </c>
      <c r="B121" s="221">
        <f t="shared" si="7"/>
        <v>318</v>
      </c>
      <c r="C121" s="154">
        <v>318</v>
      </c>
      <c r="D121" s="154"/>
      <c r="E121" s="154"/>
      <c r="F121" s="154"/>
      <c r="G121" s="154"/>
      <c r="H121" s="154"/>
    </row>
    <row r="122" ht="20.1" customHeight="1" spans="1:8">
      <c r="A122" s="225" t="s">
        <v>640</v>
      </c>
      <c r="B122" s="221">
        <f t="shared" si="7"/>
        <v>0</v>
      </c>
      <c r="C122" s="154"/>
      <c r="D122" s="154"/>
      <c r="E122" s="154"/>
      <c r="F122" s="154"/>
      <c r="G122" s="154"/>
      <c r="H122" s="154"/>
    </row>
    <row r="123" ht="20.1" customHeight="1" spans="1:8">
      <c r="A123" s="225" t="s">
        <v>646</v>
      </c>
      <c r="B123" s="221">
        <f t="shared" si="7"/>
        <v>0</v>
      </c>
      <c r="C123" s="154"/>
      <c r="D123" s="154"/>
      <c r="E123" s="154"/>
      <c r="F123" s="154"/>
      <c r="G123" s="154"/>
      <c r="H123" s="154"/>
    </row>
    <row r="124" ht="20.1" customHeight="1" spans="1:8">
      <c r="A124" s="225" t="s">
        <v>649</v>
      </c>
      <c r="B124" s="221">
        <f t="shared" si="7"/>
        <v>1008</v>
      </c>
      <c r="C124" s="154"/>
      <c r="D124" s="154"/>
      <c r="E124" s="154">
        <v>1008</v>
      </c>
      <c r="F124" s="154"/>
      <c r="G124" s="154"/>
      <c r="H124" s="154"/>
    </row>
    <row r="125" ht="20.1" customHeight="1" spans="1:8">
      <c r="A125" s="225" t="s">
        <v>652</v>
      </c>
      <c r="B125" s="221">
        <f t="shared" si="7"/>
        <v>0</v>
      </c>
      <c r="C125" s="154"/>
      <c r="D125" s="154"/>
      <c r="E125" s="154"/>
      <c r="F125" s="154"/>
      <c r="G125" s="154"/>
      <c r="H125" s="154"/>
    </row>
    <row r="126" ht="20.1" customHeight="1" spans="1:8">
      <c r="A126" s="225" t="s">
        <v>653</v>
      </c>
      <c r="B126" s="221">
        <f t="shared" si="7"/>
        <v>0</v>
      </c>
      <c r="C126" s="154"/>
      <c r="D126" s="154"/>
      <c r="E126" s="154"/>
      <c r="F126" s="154"/>
      <c r="G126" s="154"/>
      <c r="H126" s="154"/>
    </row>
    <row r="127" ht="20.1" customHeight="1" spans="1:8">
      <c r="A127" s="225" t="s">
        <v>654</v>
      </c>
      <c r="B127" s="221">
        <f t="shared" si="7"/>
        <v>300</v>
      </c>
      <c r="C127" s="154"/>
      <c r="D127" s="154"/>
      <c r="E127" s="154">
        <v>300</v>
      </c>
      <c r="F127" s="154"/>
      <c r="G127" s="154"/>
      <c r="H127" s="154"/>
    </row>
    <row r="128" ht="20.1" customHeight="1" spans="1:8">
      <c r="A128" s="225" t="s">
        <v>660</v>
      </c>
      <c r="B128" s="221">
        <f t="shared" si="7"/>
        <v>0</v>
      </c>
      <c r="C128" s="154"/>
      <c r="D128" s="154"/>
      <c r="E128" s="154"/>
      <c r="F128" s="154"/>
      <c r="G128" s="154"/>
      <c r="H128" s="154"/>
    </row>
    <row r="129" ht="20.1" customHeight="1" spans="1:8">
      <c r="A129" s="225" t="s">
        <v>661</v>
      </c>
      <c r="B129" s="221">
        <f t="shared" si="7"/>
        <v>0</v>
      </c>
      <c r="C129" s="154"/>
      <c r="D129" s="154"/>
      <c r="E129" s="154"/>
      <c r="F129" s="154"/>
      <c r="G129" s="154"/>
      <c r="H129" s="154"/>
    </row>
    <row r="130" ht="20.1" customHeight="1" spans="1:8">
      <c r="A130" s="225" t="s">
        <v>662</v>
      </c>
      <c r="B130" s="221">
        <f t="shared" si="7"/>
        <v>0</v>
      </c>
      <c r="C130" s="154"/>
      <c r="D130" s="154"/>
      <c r="E130" s="154"/>
      <c r="F130" s="154"/>
      <c r="G130" s="154"/>
      <c r="H130" s="154"/>
    </row>
    <row r="131" ht="20.1" customHeight="1" spans="1:8">
      <c r="A131" s="225" t="s">
        <v>672</v>
      </c>
      <c r="B131" s="221">
        <f t="shared" si="7"/>
        <v>0</v>
      </c>
      <c r="C131" s="154"/>
      <c r="D131" s="154"/>
      <c r="E131" s="154"/>
      <c r="F131" s="154"/>
      <c r="G131" s="154"/>
      <c r="H131" s="154"/>
    </row>
    <row r="132" ht="20.1" customHeight="1" spans="1:8">
      <c r="A132" s="220" t="s">
        <v>673</v>
      </c>
      <c r="B132" s="221">
        <f t="shared" si="7"/>
        <v>1035</v>
      </c>
      <c r="C132" s="224">
        <f t="shared" ref="C132:H132" si="12">SUM(C133:C138)</f>
        <v>1035</v>
      </c>
      <c r="D132" s="224">
        <f t="shared" si="12"/>
        <v>0</v>
      </c>
      <c r="E132" s="224">
        <f t="shared" si="12"/>
        <v>0</v>
      </c>
      <c r="F132" s="224">
        <f t="shared" si="12"/>
        <v>0</v>
      </c>
      <c r="G132" s="224">
        <f t="shared" si="12"/>
        <v>0</v>
      </c>
      <c r="H132" s="224">
        <f t="shared" si="12"/>
        <v>0</v>
      </c>
    </row>
    <row r="133" ht="20.1" customHeight="1" spans="1:8">
      <c r="A133" s="225" t="s">
        <v>674</v>
      </c>
      <c r="B133" s="221">
        <f t="shared" si="7"/>
        <v>735</v>
      </c>
      <c r="C133" s="154">
        <v>735</v>
      </c>
      <c r="D133" s="154"/>
      <c r="E133" s="154"/>
      <c r="F133" s="154"/>
      <c r="G133" s="154"/>
      <c r="H133" s="154"/>
    </row>
    <row r="134" ht="20.1" customHeight="1" spans="1:8">
      <c r="A134" s="225" t="s">
        <v>686</v>
      </c>
      <c r="B134" s="221">
        <f t="shared" si="7"/>
        <v>0</v>
      </c>
      <c r="C134" s="154"/>
      <c r="D134" s="154"/>
      <c r="E134" s="154"/>
      <c r="F134" s="154"/>
      <c r="G134" s="154"/>
      <c r="H134" s="154"/>
    </row>
    <row r="135" ht="20.1" customHeight="1" spans="1:8">
      <c r="A135" s="225" t="s">
        <v>687</v>
      </c>
      <c r="B135" s="221">
        <f t="shared" ref="B135:B198" si="13">SUM(C135:H135)</f>
        <v>300</v>
      </c>
      <c r="C135" s="154">
        <v>300</v>
      </c>
      <c r="D135" s="154"/>
      <c r="E135" s="154"/>
      <c r="F135" s="154"/>
      <c r="G135" s="154"/>
      <c r="H135" s="154"/>
    </row>
    <row r="136" ht="20.1" customHeight="1" spans="1:8">
      <c r="A136" s="225" t="s">
        <v>690</v>
      </c>
      <c r="B136" s="221">
        <f t="shared" si="13"/>
        <v>0</v>
      </c>
      <c r="C136" s="154"/>
      <c r="D136" s="154"/>
      <c r="E136" s="154"/>
      <c r="F136" s="154"/>
      <c r="G136" s="154"/>
      <c r="H136" s="154"/>
    </row>
    <row r="137" ht="20.1" customHeight="1" spans="1:8">
      <c r="A137" s="225" t="s">
        <v>691</v>
      </c>
      <c r="B137" s="221">
        <f t="shared" si="13"/>
        <v>0</v>
      </c>
      <c r="C137" s="154"/>
      <c r="D137" s="154"/>
      <c r="E137" s="154"/>
      <c r="F137" s="154"/>
      <c r="G137" s="154"/>
      <c r="H137" s="154"/>
    </row>
    <row r="138" ht="20.1" customHeight="1" spans="1:8">
      <c r="A138" s="225" t="s">
        <v>692</v>
      </c>
      <c r="B138" s="221">
        <f t="shared" si="13"/>
        <v>0</v>
      </c>
      <c r="C138" s="154"/>
      <c r="D138" s="154"/>
      <c r="E138" s="154"/>
      <c r="F138" s="154"/>
      <c r="G138" s="154"/>
      <c r="H138" s="154"/>
    </row>
    <row r="139" ht="20.1" customHeight="1" spans="1:8">
      <c r="A139" s="220" t="s">
        <v>693</v>
      </c>
      <c r="B139" s="221">
        <f t="shared" si="13"/>
        <v>6615</v>
      </c>
      <c r="C139" s="224">
        <f t="shared" ref="C139:H139" si="14">SUM(C140:C149)</f>
        <v>5439</v>
      </c>
      <c r="D139" s="224">
        <f t="shared" si="14"/>
        <v>1176</v>
      </c>
      <c r="E139" s="224">
        <f t="shared" si="14"/>
        <v>0</v>
      </c>
      <c r="F139" s="224">
        <f t="shared" si="14"/>
        <v>0</v>
      </c>
      <c r="G139" s="224">
        <f t="shared" si="14"/>
        <v>0</v>
      </c>
      <c r="H139" s="224">
        <f t="shared" si="14"/>
        <v>0</v>
      </c>
    </row>
    <row r="140" ht="20.1" customHeight="1" spans="1:8">
      <c r="A140" s="225" t="s">
        <v>694</v>
      </c>
      <c r="B140" s="221">
        <f t="shared" si="13"/>
        <v>3060</v>
      </c>
      <c r="C140" s="154">
        <v>3060</v>
      </c>
      <c r="D140" s="154"/>
      <c r="E140" s="154"/>
      <c r="F140" s="154"/>
      <c r="G140" s="154"/>
      <c r="H140" s="154"/>
    </row>
    <row r="141" ht="20.1" customHeight="1" spans="1:8">
      <c r="A141" s="225" t="s">
        <v>717</v>
      </c>
      <c r="B141" s="221">
        <f t="shared" si="13"/>
        <v>668</v>
      </c>
      <c r="C141" s="154">
        <v>668</v>
      </c>
      <c r="D141" s="154"/>
      <c r="E141" s="154"/>
      <c r="F141" s="154"/>
      <c r="G141" s="154"/>
      <c r="H141" s="154"/>
    </row>
    <row r="142" ht="20.1" customHeight="1" spans="1:8">
      <c r="A142" s="225" t="s">
        <v>742</v>
      </c>
      <c r="B142" s="221">
        <f t="shared" si="13"/>
        <v>555</v>
      </c>
      <c r="C142" s="154">
        <v>555</v>
      </c>
      <c r="D142" s="154"/>
      <c r="E142" s="154"/>
      <c r="F142" s="154"/>
      <c r="G142" s="154"/>
      <c r="H142" s="154"/>
    </row>
    <row r="143" ht="20.1" customHeight="1" spans="1:8">
      <c r="A143" s="225" t="s">
        <v>765</v>
      </c>
      <c r="B143" s="221">
        <f t="shared" si="13"/>
        <v>0</v>
      </c>
      <c r="C143" s="154"/>
      <c r="D143" s="154"/>
      <c r="E143" s="154"/>
      <c r="F143" s="154"/>
      <c r="G143" s="154"/>
      <c r="H143" s="154"/>
    </row>
    <row r="144" ht="20.1" customHeight="1" spans="1:8">
      <c r="A144" s="225" t="s">
        <v>773</v>
      </c>
      <c r="B144" s="221">
        <f t="shared" si="13"/>
        <v>260</v>
      </c>
      <c r="C144" s="154">
        <v>260</v>
      </c>
      <c r="D144" s="154"/>
      <c r="E144" s="154"/>
      <c r="F144" s="154"/>
      <c r="G144" s="154"/>
      <c r="H144" s="154"/>
    </row>
    <row r="145" ht="20.1" customHeight="1" spans="1:8">
      <c r="A145" s="225" t="s">
        <v>781</v>
      </c>
      <c r="B145" s="221">
        <f t="shared" si="13"/>
        <v>1176</v>
      </c>
      <c r="C145" s="154"/>
      <c r="D145" s="154">
        <v>1176</v>
      </c>
      <c r="E145" s="154"/>
      <c r="F145" s="154"/>
      <c r="G145" s="154"/>
      <c r="H145" s="154"/>
    </row>
    <row r="146" ht="20.1" customHeight="1" spans="1:8">
      <c r="A146" s="225" t="s">
        <v>787</v>
      </c>
      <c r="B146" s="221">
        <f t="shared" si="13"/>
        <v>896</v>
      </c>
      <c r="C146" s="154">
        <v>896</v>
      </c>
      <c r="D146" s="154"/>
      <c r="E146" s="154"/>
      <c r="F146" s="154"/>
      <c r="G146" s="154"/>
      <c r="H146" s="154"/>
    </row>
    <row r="147" ht="20.1" customHeight="1" spans="1:8">
      <c r="A147" s="225" t="s">
        <v>794</v>
      </c>
      <c r="B147" s="221">
        <f t="shared" si="13"/>
        <v>0</v>
      </c>
      <c r="C147" s="154"/>
      <c r="D147" s="154"/>
      <c r="E147" s="154"/>
      <c r="F147" s="154"/>
      <c r="G147" s="154"/>
      <c r="H147" s="154"/>
    </row>
    <row r="148" ht="20.1" customHeight="1" spans="1:8">
      <c r="A148" s="225" t="s">
        <v>801</v>
      </c>
      <c r="B148" s="221">
        <f t="shared" si="13"/>
        <v>0</v>
      </c>
      <c r="C148" s="154"/>
      <c r="D148" s="154"/>
      <c r="E148" s="154"/>
      <c r="F148" s="154"/>
      <c r="G148" s="154"/>
      <c r="H148" s="154"/>
    </row>
    <row r="149" ht="20.1" customHeight="1" spans="1:8">
      <c r="A149" s="225" t="s">
        <v>805</v>
      </c>
      <c r="B149" s="221">
        <f t="shared" si="13"/>
        <v>0</v>
      </c>
      <c r="C149" s="154"/>
      <c r="D149" s="154"/>
      <c r="E149" s="154"/>
      <c r="F149" s="154"/>
      <c r="G149" s="154"/>
      <c r="H149" s="154"/>
    </row>
    <row r="150" ht="20.1" customHeight="1" spans="1:8">
      <c r="A150" s="220" t="s">
        <v>808</v>
      </c>
      <c r="B150" s="221">
        <f t="shared" si="13"/>
        <v>1662</v>
      </c>
      <c r="C150" s="224">
        <f t="shared" ref="C150:H150" si="15">SUM(C151:C157)</f>
        <v>0</v>
      </c>
      <c r="D150" s="224">
        <f t="shared" si="15"/>
        <v>1662</v>
      </c>
      <c r="E150" s="224">
        <f t="shared" si="15"/>
        <v>0</v>
      </c>
      <c r="F150" s="224">
        <f t="shared" si="15"/>
        <v>0</v>
      </c>
      <c r="G150" s="224">
        <f t="shared" si="15"/>
        <v>0</v>
      </c>
      <c r="H150" s="224">
        <f t="shared" si="15"/>
        <v>0</v>
      </c>
    </row>
    <row r="151" ht="20.1" customHeight="1" spans="1:8">
      <c r="A151" s="225" t="s">
        <v>809</v>
      </c>
      <c r="B151" s="221">
        <f t="shared" si="13"/>
        <v>0</v>
      </c>
      <c r="C151" s="154"/>
      <c r="D151" s="154"/>
      <c r="E151" s="154"/>
      <c r="F151" s="154"/>
      <c r="G151" s="154"/>
      <c r="H151" s="154"/>
    </row>
    <row r="152" ht="20.1" customHeight="1" spans="1:8">
      <c r="A152" s="225" t="s">
        <v>829</v>
      </c>
      <c r="B152" s="221">
        <f t="shared" si="13"/>
        <v>0</v>
      </c>
      <c r="C152" s="154"/>
      <c r="D152" s="154"/>
      <c r="E152" s="154"/>
      <c r="F152" s="154"/>
      <c r="G152" s="154"/>
      <c r="H152" s="154"/>
    </row>
    <row r="153" ht="20.1" customHeight="1" spans="1:8">
      <c r="A153" s="225" t="s">
        <v>836</v>
      </c>
      <c r="B153" s="221">
        <f t="shared" si="13"/>
        <v>0</v>
      </c>
      <c r="C153" s="154"/>
      <c r="D153" s="154"/>
      <c r="E153" s="154"/>
      <c r="F153" s="154"/>
      <c r="G153" s="154"/>
      <c r="H153" s="154"/>
    </row>
    <row r="154" ht="20.1" customHeight="1" spans="1:8">
      <c r="A154" s="225" t="s">
        <v>843</v>
      </c>
      <c r="B154" s="221">
        <f t="shared" si="13"/>
        <v>0</v>
      </c>
      <c r="C154" s="154"/>
      <c r="D154" s="154"/>
      <c r="E154" s="154"/>
      <c r="F154" s="154"/>
      <c r="G154" s="154"/>
      <c r="H154" s="154"/>
    </row>
    <row r="155" ht="20.1" customHeight="1" spans="1:8">
      <c r="A155" s="225" t="s">
        <v>848</v>
      </c>
      <c r="B155" s="221">
        <f t="shared" si="13"/>
        <v>0</v>
      </c>
      <c r="C155" s="154"/>
      <c r="D155" s="154"/>
      <c r="E155" s="154"/>
      <c r="F155" s="154"/>
      <c r="G155" s="154"/>
      <c r="H155" s="154"/>
    </row>
    <row r="156" ht="20.1" customHeight="1" spans="1:8">
      <c r="A156" s="225" t="s">
        <v>851</v>
      </c>
      <c r="B156" s="221">
        <f t="shared" si="13"/>
        <v>1662</v>
      </c>
      <c r="C156" s="154"/>
      <c r="D156" s="154">
        <v>1662</v>
      </c>
      <c r="E156" s="154"/>
      <c r="F156" s="154"/>
      <c r="G156" s="154"/>
      <c r="H156" s="154"/>
    </row>
    <row r="157" ht="20.1" customHeight="1" spans="1:8">
      <c r="A157" s="225" t="s">
        <v>856</v>
      </c>
      <c r="B157" s="221">
        <f t="shared" si="13"/>
        <v>0</v>
      </c>
      <c r="C157" s="154"/>
      <c r="D157" s="154"/>
      <c r="E157" s="154"/>
      <c r="F157" s="154"/>
      <c r="G157" s="154"/>
      <c r="H157" s="154"/>
    </row>
    <row r="158" ht="20.1" customHeight="1" spans="1:8">
      <c r="A158" s="220" t="s">
        <v>859</v>
      </c>
      <c r="B158" s="221">
        <f t="shared" si="13"/>
        <v>242</v>
      </c>
      <c r="C158" s="224">
        <f t="shared" ref="C158:H158" si="16">SUM(C159:C166)</f>
        <v>242</v>
      </c>
      <c r="D158" s="224">
        <f t="shared" si="16"/>
        <v>0</v>
      </c>
      <c r="E158" s="224">
        <f t="shared" si="16"/>
        <v>0</v>
      </c>
      <c r="F158" s="224">
        <f t="shared" si="16"/>
        <v>0</v>
      </c>
      <c r="G158" s="224">
        <f t="shared" si="16"/>
        <v>0</v>
      </c>
      <c r="H158" s="224">
        <f t="shared" si="16"/>
        <v>0</v>
      </c>
    </row>
    <row r="159" ht="20.1" customHeight="1" spans="1:8">
      <c r="A159" s="225" t="s">
        <v>860</v>
      </c>
      <c r="B159" s="221">
        <f t="shared" si="13"/>
        <v>0</v>
      </c>
      <c r="C159" s="154"/>
      <c r="D159" s="154"/>
      <c r="E159" s="154"/>
      <c r="F159" s="154"/>
      <c r="G159" s="154"/>
      <c r="H159" s="154"/>
    </row>
    <row r="160" ht="20.1" customHeight="1" spans="1:8">
      <c r="A160" s="225" t="s">
        <v>867</v>
      </c>
      <c r="B160" s="221">
        <f t="shared" si="13"/>
        <v>0</v>
      </c>
      <c r="C160" s="154"/>
      <c r="D160" s="154"/>
      <c r="E160" s="154"/>
      <c r="F160" s="154"/>
      <c r="G160" s="154"/>
      <c r="H160" s="154"/>
    </row>
    <row r="161" ht="20.1" customHeight="1" spans="1:8">
      <c r="A161" s="225" t="s">
        <v>880</v>
      </c>
      <c r="B161" s="221">
        <f t="shared" si="13"/>
        <v>0</v>
      </c>
      <c r="C161" s="154"/>
      <c r="D161" s="154"/>
      <c r="E161" s="154"/>
      <c r="F161" s="154"/>
      <c r="G161" s="154"/>
      <c r="H161" s="154"/>
    </row>
    <row r="162" ht="20.1" customHeight="1" spans="1:8">
      <c r="A162" s="225" t="s">
        <v>882</v>
      </c>
      <c r="B162" s="221">
        <f t="shared" si="13"/>
        <v>0</v>
      </c>
      <c r="C162" s="154"/>
      <c r="D162" s="154"/>
      <c r="E162" s="154"/>
      <c r="F162" s="154"/>
      <c r="G162" s="154"/>
      <c r="H162" s="154"/>
    </row>
    <row r="163" ht="20.1" customHeight="1" spans="1:8">
      <c r="A163" s="225" t="s">
        <v>892</v>
      </c>
      <c r="B163" s="221">
        <f t="shared" si="13"/>
        <v>242</v>
      </c>
      <c r="C163" s="154">
        <v>242</v>
      </c>
      <c r="D163" s="154"/>
      <c r="E163" s="154"/>
      <c r="F163" s="154"/>
      <c r="G163" s="154"/>
      <c r="H163" s="154"/>
    </row>
    <row r="164" ht="20.1" customHeight="1" spans="1:8">
      <c r="A164" s="225" t="s">
        <v>897</v>
      </c>
      <c r="B164" s="221">
        <f t="shared" si="13"/>
        <v>0</v>
      </c>
      <c r="C164" s="154"/>
      <c r="D164" s="154"/>
      <c r="E164" s="154"/>
      <c r="F164" s="154"/>
      <c r="G164" s="154"/>
      <c r="H164" s="154"/>
    </row>
    <row r="165" ht="20.1" customHeight="1" spans="1:8">
      <c r="A165" s="225" t="s">
        <v>900</v>
      </c>
      <c r="B165" s="221">
        <f t="shared" si="13"/>
        <v>0</v>
      </c>
      <c r="C165" s="154"/>
      <c r="D165" s="154"/>
      <c r="E165" s="154"/>
      <c r="F165" s="154"/>
      <c r="G165" s="154"/>
      <c r="H165" s="154"/>
    </row>
    <row r="166" ht="20.1" customHeight="1" spans="1:8">
      <c r="A166" s="225" t="s">
        <v>904</v>
      </c>
      <c r="B166" s="221">
        <f t="shared" si="13"/>
        <v>0</v>
      </c>
      <c r="C166" s="154"/>
      <c r="D166" s="154"/>
      <c r="E166" s="154"/>
      <c r="F166" s="154"/>
      <c r="G166" s="154"/>
      <c r="H166" s="154"/>
    </row>
    <row r="167" ht="20.1" customHeight="1" spans="1:8">
      <c r="A167" s="220" t="s">
        <v>911</v>
      </c>
      <c r="B167" s="221">
        <f t="shared" si="13"/>
        <v>2416</v>
      </c>
      <c r="C167" s="224">
        <f t="shared" ref="C167:H167" si="17">SUM(C168:C171)</f>
        <v>1016</v>
      </c>
      <c r="D167" s="224">
        <f t="shared" si="17"/>
        <v>0</v>
      </c>
      <c r="E167" s="224">
        <f t="shared" si="17"/>
        <v>1400</v>
      </c>
      <c r="F167" s="224">
        <f t="shared" si="17"/>
        <v>0</v>
      </c>
      <c r="G167" s="224">
        <f t="shared" si="17"/>
        <v>0</v>
      </c>
      <c r="H167" s="224">
        <f t="shared" si="17"/>
        <v>0</v>
      </c>
    </row>
    <row r="168" ht="20.1" customHeight="1" spans="1:8">
      <c r="A168" s="225" t="s">
        <v>912</v>
      </c>
      <c r="B168" s="221">
        <f t="shared" si="13"/>
        <v>1512</v>
      </c>
      <c r="C168" s="154">
        <v>112</v>
      </c>
      <c r="D168" s="154"/>
      <c r="E168" s="154">
        <v>1400</v>
      </c>
      <c r="F168" s="154"/>
      <c r="G168" s="154"/>
      <c r="H168" s="154"/>
    </row>
    <row r="169" ht="20.1" customHeight="1" spans="1:8">
      <c r="A169" s="225" t="s">
        <v>918</v>
      </c>
      <c r="B169" s="221">
        <f t="shared" si="13"/>
        <v>904</v>
      </c>
      <c r="C169" s="154">
        <v>904</v>
      </c>
      <c r="D169" s="154"/>
      <c r="E169" s="154"/>
      <c r="F169" s="154"/>
      <c r="G169" s="154"/>
      <c r="H169" s="154"/>
    </row>
    <row r="170" ht="20.1" customHeight="1" spans="1:8">
      <c r="A170" s="225" t="s">
        <v>922</v>
      </c>
      <c r="B170" s="221">
        <f t="shared" si="13"/>
        <v>0</v>
      </c>
      <c r="C170" s="154"/>
      <c r="D170" s="154"/>
      <c r="E170" s="154"/>
      <c r="F170" s="154"/>
      <c r="G170" s="154"/>
      <c r="H170" s="154"/>
    </row>
    <row r="171" ht="20.1" customHeight="1" spans="1:8">
      <c r="A171" s="225" t="s">
        <v>925</v>
      </c>
      <c r="B171" s="221">
        <f t="shared" si="13"/>
        <v>0</v>
      </c>
      <c r="C171" s="154"/>
      <c r="D171" s="154"/>
      <c r="E171" s="154"/>
      <c r="F171" s="154"/>
      <c r="G171" s="154"/>
      <c r="H171" s="154"/>
    </row>
    <row r="172" ht="20.1" customHeight="1" spans="1:8">
      <c r="A172" s="220" t="s">
        <v>928</v>
      </c>
      <c r="B172" s="221">
        <f t="shared" si="13"/>
        <v>0</v>
      </c>
      <c r="C172" s="224">
        <f t="shared" ref="C172:H172" si="18">SUM(C173:C175)</f>
        <v>0</v>
      </c>
      <c r="D172" s="224">
        <f t="shared" si="18"/>
        <v>0</v>
      </c>
      <c r="E172" s="224">
        <f t="shared" si="18"/>
        <v>0</v>
      </c>
      <c r="F172" s="224">
        <f t="shared" si="18"/>
        <v>0</v>
      </c>
      <c r="G172" s="224">
        <f t="shared" si="18"/>
        <v>0</v>
      </c>
      <c r="H172" s="224">
        <f t="shared" si="18"/>
        <v>0</v>
      </c>
    </row>
    <row r="173" ht="20.1" customHeight="1" spans="1:8">
      <c r="A173" s="225" t="s">
        <v>929</v>
      </c>
      <c r="B173" s="221">
        <f t="shared" si="13"/>
        <v>0</v>
      </c>
      <c r="C173" s="154"/>
      <c r="D173" s="154"/>
      <c r="E173" s="154"/>
      <c r="F173" s="154"/>
      <c r="G173" s="154"/>
      <c r="H173" s="154"/>
    </row>
    <row r="174" ht="20.1" customHeight="1" spans="1:8">
      <c r="A174" s="225" t="s">
        <v>932</v>
      </c>
      <c r="B174" s="221">
        <f t="shared" si="13"/>
        <v>0</v>
      </c>
      <c r="C174" s="154"/>
      <c r="D174" s="154"/>
      <c r="E174" s="154"/>
      <c r="F174" s="154"/>
      <c r="G174" s="154"/>
      <c r="H174" s="154"/>
    </row>
    <row r="175" ht="20.1" customHeight="1" spans="1:8">
      <c r="A175" s="225" t="s">
        <v>938</v>
      </c>
      <c r="B175" s="221">
        <f t="shared" si="13"/>
        <v>0</v>
      </c>
      <c r="C175" s="154"/>
      <c r="D175" s="154"/>
      <c r="E175" s="154"/>
      <c r="F175" s="154"/>
      <c r="G175" s="154"/>
      <c r="H175" s="154"/>
    </row>
    <row r="176" ht="20.1" customHeight="1" spans="1:8">
      <c r="A176" s="220" t="s">
        <v>939</v>
      </c>
      <c r="B176" s="221">
        <f t="shared" si="13"/>
        <v>0</v>
      </c>
      <c r="C176" s="224">
        <f t="shared" ref="C176:H176" si="19">SUM(C177:C185)</f>
        <v>0</v>
      </c>
      <c r="D176" s="224">
        <f t="shared" si="19"/>
        <v>0</v>
      </c>
      <c r="E176" s="224">
        <f t="shared" si="19"/>
        <v>0</v>
      </c>
      <c r="F176" s="224">
        <f t="shared" si="19"/>
        <v>0</v>
      </c>
      <c r="G176" s="224">
        <f t="shared" si="19"/>
        <v>0</v>
      </c>
      <c r="H176" s="224">
        <f t="shared" si="19"/>
        <v>0</v>
      </c>
    </row>
    <row r="177" ht="20.1" customHeight="1" spans="1:8">
      <c r="A177" s="225" t="s">
        <v>940</v>
      </c>
      <c r="B177" s="221">
        <f t="shared" si="13"/>
        <v>0</v>
      </c>
      <c r="C177" s="154"/>
      <c r="D177" s="154"/>
      <c r="E177" s="154"/>
      <c r="F177" s="154"/>
      <c r="G177" s="154"/>
      <c r="H177" s="154"/>
    </row>
    <row r="178" ht="20.1" customHeight="1" spans="1:8">
      <c r="A178" s="225" t="s">
        <v>941</v>
      </c>
      <c r="B178" s="221">
        <f t="shared" si="13"/>
        <v>0</v>
      </c>
      <c r="C178" s="154"/>
      <c r="D178" s="154"/>
      <c r="E178" s="154"/>
      <c r="F178" s="154"/>
      <c r="G178" s="154"/>
      <c r="H178" s="154"/>
    </row>
    <row r="179" ht="20.1" customHeight="1" spans="1:8">
      <c r="A179" s="225" t="s">
        <v>942</v>
      </c>
      <c r="B179" s="221">
        <f t="shared" si="13"/>
        <v>0</v>
      </c>
      <c r="C179" s="154"/>
      <c r="D179" s="154"/>
      <c r="E179" s="154"/>
      <c r="F179" s="154"/>
      <c r="G179" s="154"/>
      <c r="H179" s="154"/>
    </row>
    <row r="180" ht="20.1" customHeight="1" spans="1:8">
      <c r="A180" s="225" t="s">
        <v>943</v>
      </c>
      <c r="B180" s="221">
        <f t="shared" si="13"/>
        <v>0</v>
      </c>
      <c r="C180" s="154"/>
      <c r="D180" s="154"/>
      <c r="E180" s="154"/>
      <c r="F180" s="154"/>
      <c r="G180" s="154"/>
      <c r="H180" s="154"/>
    </row>
    <row r="181" ht="20.1" customHeight="1" spans="1:8">
      <c r="A181" s="225" t="s">
        <v>944</v>
      </c>
      <c r="B181" s="221">
        <f t="shared" si="13"/>
        <v>0</v>
      </c>
      <c r="C181" s="154"/>
      <c r="D181" s="154"/>
      <c r="E181" s="154"/>
      <c r="F181" s="154"/>
      <c r="G181" s="154"/>
      <c r="H181" s="154"/>
    </row>
    <row r="182" ht="20.1" customHeight="1" spans="1:8">
      <c r="A182" s="225" t="s">
        <v>694</v>
      </c>
      <c r="B182" s="221">
        <f t="shared" si="13"/>
        <v>0</v>
      </c>
      <c r="C182" s="154"/>
      <c r="D182" s="154"/>
      <c r="E182" s="154"/>
      <c r="F182" s="154"/>
      <c r="G182" s="154"/>
      <c r="H182" s="154"/>
    </row>
    <row r="183" ht="20.1" customHeight="1" spans="1:8">
      <c r="A183" s="225" t="s">
        <v>945</v>
      </c>
      <c r="B183" s="221">
        <f t="shared" si="13"/>
        <v>0</v>
      </c>
      <c r="C183" s="154"/>
      <c r="D183" s="154"/>
      <c r="E183" s="154"/>
      <c r="F183" s="154"/>
      <c r="G183" s="154"/>
      <c r="H183" s="154"/>
    </row>
    <row r="184" ht="20.1" customHeight="1" spans="1:8">
      <c r="A184" s="225" t="s">
        <v>946</v>
      </c>
      <c r="B184" s="221">
        <f t="shared" si="13"/>
        <v>0</v>
      </c>
      <c r="C184" s="154"/>
      <c r="D184" s="154"/>
      <c r="E184" s="154"/>
      <c r="F184" s="154"/>
      <c r="G184" s="154"/>
      <c r="H184" s="154"/>
    </row>
    <row r="185" ht="20.1" customHeight="1" spans="1:8">
      <c r="A185" s="225" t="s">
        <v>947</v>
      </c>
      <c r="B185" s="221">
        <f t="shared" si="13"/>
        <v>0</v>
      </c>
      <c r="C185" s="154"/>
      <c r="D185" s="154"/>
      <c r="E185" s="154"/>
      <c r="F185" s="154"/>
      <c r="G185" s="154"/>
      <c r="H185" s="154"/>
    </row>
    <row r="186" ht="20.1" customHeight="1" spans="1:8">
      <c r="A186" s="220" t="s">
        <v>948</v>
      </c>
      <c r="B186" s="221">
        <f t="shared" si="13"/>
        <v>686</v>
      </c>
      <c r="C186" s="224">
        <f t="shared" ref="C186:H186" si="20">SUM(C187:C192)</f>
        <v>686</v>
      </c>
      <c r="D186" s="224">
        <f t="shared" si="20"/>
        <v>0</v>
      </c>
      <c r="E186" s="224">
        <f t="shared" si="20"/>
        <v>0</v>
      </c>
      <c r="F186" s="224">
        <f t="shared" si="20"/>
        <v>0</v>
      </c>
      <c r="G186" s="224">
        <f t="shared" si="20"/>
        <v>0</v>
      </c>
      <c r="H186" s="224">
        <f t="shared" si="20"/>
        <v>0</v>
      </c>
    </row>
    <row r="187" ht="20.1" customHeight="1" spans="1:8">
      <c r="A187" s="225" t="s">
        <v>949</v>
      </c>
      <c r="B187" s="221">
        <f t="shared" si="13"/>
        <v>497</v>
      </c>
      <c r="C187" s="154">
        <v>497</v>
      </c>
      <c r="D187" s="154"/>
      <c r="E187" s="154"/>
      <c r="F187" s="154"/>
      <c r="G187" s="154"/>
      <c r="H187" s="154"/>
    </row>
    <row r="188" ht="20.1" customHeight="1" spans="1:8">
      <c r="A188" s="225" t="s">
        <v>965</v>
      </c>
      <c r="B188" s="221">
        <f t="shared" si="13"/>
        <v>0</v>
      </c>
      <c r="C188" s="154"/>
      <c r="D188" s="154"/>
      <c r="E188" s="154"/>
      <c r="F188" s="154"/>
      <c r="G188" s="154"/>
      <c r="H188" s="154"/>
    </row>
    <row r="189" ht="20.1" customHeight="1" spans="1:8">
      <c r="A189" s="225" t="s">
        <v>981</v>
      </c>
      <c r="B189" s="221">
        <f t="shared" si="13"/>
        <v>0</v>
      </c>
      <c r="C189" s="154"/>
      <c r="D189" s="154"/>
      <c r="E189" s="154"/>
      <c r="F189" s="154"/>
      <c r="G189" s="154"/>
      <c r="H189" s="154"/>
    </row>
    <row r="190" ht="20.1" customHeight="1" spans="1:8">
      <c r="A190" s="225" t="s">
        <v>986</v>
      </c>
      <c r="B190" s="221">
        <f t="shared" si="13"/>
        <v>135</v>
      </c>
      <c r="C190" s="154">
        <v>135</v>
      </c>
      <c r="D190" s="154"/>
      <c r="E190" s="154"/>
      <c r="F190" s="154"/>
      <c r="G190" s="154"/>
      <c r="H190" s="154"/>
    </row>
    <row r="191" ht="20.1" customHeight="1" spans="1:8">
      <c r="A191" s="225" t="s">
        <v>996</v>
      </c>
      <c r="B191" s="221">
        <f t="shared" si="13"/>
        <v>54</v>
      </c>
      <c r="C191" s="154">
        <v>54</v>
      </c>
      <c r="D191" s="154"/>
      <c r="E191" s="154"/>
      <c r="F191" s="154"/>
      <c r="G191" s="154"/>
      <c r="H191" s="154"/>
    </row>
    <row r="192" ht="20.1" customHeight="1" spans="1:8">
      <c r="A192" s="225" t="s">
        <v>1008</v>
      </c>
      <c r="B192" s="221">
        <f t="shared" si="13"/>
        <v>0</v>
      </c>
      <c r="C192" s="154"/>
      <c r="D192" s="154"/>
      <c r="E192" s="154"/>
      <c r="F192" s="154"/>
      <c r="G192" s="154"/>
      <c r="H192" s="154"/>
    </row>
    <row r="193" ht="20.1" customHeight="1" spans="1:8">
      <c r="A193" s="220" t="s">
        <v>1009</v>
      </c>
      <c r="B193" s="221">
        <f t="shared" si="13"/>
        <v>43</v>
      </c>
      <c r="C193" s="224">
        <f t="shared" ref="C193:H193" si="21">SUM(C194:C196)</f>
        <v>0</v>
      </c>
      <c r="D193" s="224">
        <f t="shared" si="21"/>
        <v>43</v>
      </c>
      <c r="E193" s="224">
        <f t="shared" si="21"/>
        <v>0</v>
      </c>
      <c r="F193" s="224">
        <f t="shared" si="21"/>
        <v>0</v>
      </c>
      <c r="G193" s="224">
        <f t="shared" si="21"/>
        <v>0</v>
      </c>
      <c r="H193" s="224">
        <f t="shared" si="21"/>
        <v>0</v>
      </c>
    </row>
    <row r="194" ht="20.1" customHeight="1" spans="1:8">
      <c r="A194" s="225" t="s">
        <v>1010</v>
      </c>
      <c r="B194" s="221">
        <f t="shared" si="13"/>
        <v>43</v>
      </c>
      <c r="C194" s="154"/>
      <c r="D194" s="154">
        <v>43</v>
      </c>
      <c r="E194" s="154"/>
      <c r="F194" s="154"/>
      <c r="G194" s="154"/>
      <c r="H194" s="154"/>
    </row>
    <row r="195" ht="20.1" customHeight="1" spans="1:8">
      <c r="A195" s="225" t="s">
        <v>1019</v>
      </c>
      <c r="B195" s="221">
        <f t="shared" si="13"/>
        <v>0</v>
      </c>
      <c r="C195" s="154"/>
      <c r="D195" s="154"/>
      <c r="E195" s="154"/>
      <c r="F195" s="154"/>
      <c r="G195" s="154"/>
      <c r="H195" s="154"/>
    </row>
    <row r="196" ht="20.1" customHeight="1" spans="1:8">
      <c r="A196" s="225" t="s">
        <v>1023</v>
      </c>
      <c r="B196" s="221">
        <f t="shared" si="13"/>
        <v>0</v>
      </c>
      <c r="C196" s="154"/>
      <c r="D196" s="154"/>
      <c r="E196" s="154"/>
      <c r="F196" s="154"/>
      <c r="G196" s="154"/>
      <c r="H196" s="154"/>
    </row>
    <row r="197" ht="20.1" customHeight="1" spans="1:8">
      <c r="A197" s="220" t="s">
        <v>1027</v>
      </c>
      <c r="B197" s="221">
        <f t="shared" si="13"/>
        <v>236</v>
      </c>
      <c r="C197" s="224">
        <f t="shared" ref="C197:H197" si="22">SUM(C198:C202)</f>
        <v>236</v>
      </c>
      <c r="D197" s="224">
        <f t="shared" si="22"/>
        <v>0</v>
      </c>
      <c r="E197" s="224">
        <f t="shared" si="22"/>
        <v>0</v>
      </c>
      <c r="F197" s="224">
        <f t="shared" si="22"/>
        <v>0</v>
      </c>
      <c r="G197" s="224">
        <f t="shared" si="22"/>
        <v>0</v>
      </c>
      <c r="H197" s="224">
        <f t="shared" si="22"/>
        <v>0</v>
      </c>
    </row>
    <row r="198" ht="20.1" customHeight="1" spans="1:8">
      <c r="A198" s="225" t="s">
        <v>1028</v>
      </c>
      <c r="B198" s="221">
        <f t="shared" si="13"/>
        <v>155</v>
      </c>
      <c r="C198" s="154">
        <v>155</v>
      </c>
      <c r="D198" s="154"/>
      <c r="E198" s="154"/>
      <c r="F198" s="154"/>
      <c r="G198" s="154"/>
      <c r="H198" s="154"/>
    </row>
    <row r="199" ht="20.1" customHeight="1" spans="1:8">
      <c r="A199" s="225" t="s">
        <v>1039</v>
      </c>
      <c r="B199" s="221">
        <f t="shared" ref="B199:B209" si="23">SUM(C199:H199)</f>
        <v>0</v>
      </c>
      <c r="C199" s="154"/>
      <c r="D199" s="154"/>
      <c r="E199" s="154"/>
      <c r="F199" s="154"/>
      <c r="G199" s="154"/>
      <c r="H199" s="154"/>
    </row>
    <row r="200" ht="20.1" customHeight="1" spans="1:8">
      <c r="A200" s="225" t="s">
        <v>1049</v>
      </c>
      <c r="B200" s="221">
        <f t="shared" si="23"/>
        <v>0</v>
      </c>
      <c r="C200" s="154"/>
      <c r="D200" s="154"/>
      <c r="E200" s="154"/>
      <c r="F200" s="154"/>
      <c r="G200" s="154"/>
      <c r="H200" s="154"/>
    </row>
    <row r="201" ht="20.1" customHeight="1" spans="1:8">
      <c r="A201" s="225" t="s">
        <v>1054</v>
      </c>
      <c r="B201" s="221">
        <f t="shared" si="23"/>
        <v>81</v>
      </c>
      <c r="C201" s="154">
        <v>81</v>
      </c>
      <c r="D201" s="154"/>
      <c r="E201" s="154"/>
      <c r="F201" s="154"/>
      <c r="G201" s="154"/>
      <c r="H201" s="154"/>
    </row>
    <row r="202" ht="20.1" customHeight="1" spans="1:8">
      <c r="A202" s="225" t="s">
        <v>1060</v>
      </c>
      <c r="B202" s="221">
        <f t="shared" si="23"/>
        <v>0</v>
      </c>
      <c r="C202" s="154"/>
      <c r="D202" s="154"/>
      <c r="E202" s="154"/>
      <c r="F202" s="154"/>
      <c r="G202" s="154"/>
      <c r="H202" s="154"/>
    </row>
    <row r="203" ht="20.1" customHeight="1" spans="1:8">
      <c r="A203" s="220" t="s">
        <v>1072</v>
      </c>
      <c r="B203" s="221">
        <f t="shared" si="23"/>
        <v>0</v>
      </c>
      <c r="C203" s="224"/>
      <c r="D203" s="224"/>
      <c r="E203" s="224"/>
      <c r="F203" s="224"/>
      <c r="G203" s="224"/>
      <c r="H203" s="224"/>
    </row>
    <row r="204" ht="20.1" customHeight="1" spans="1:8">
      <c r="A204" s="220" t="s">
        <v>1073</v>
      </c>
      <c r="B204" s="221">
        <f t="shared" si="23"/>
        <v>592</v>
      </c>
      <c r="C204" s="224">
        <f t="shared" ref="C204:H204" si="24">SUM(C205)</f>
        <v>592</v>
      </c>
      <c r="D204" s="224">
        <f t="shared" si="24"/>
        <v>0</v>
      </c>
      <c r="E204" s="224">
        <f t="shared" si="24"/>
        <v>0</v>
      </c>
      <c r="F204" s="224">
        <f t="shared" si="24"/>
        <v>0</v>
      </c>
      <c r="G204" s="224">
        <f t="shared" si="24"/>
        <v>0</v>
      </c>
      <c r="H204" s="224">
        <f t="shared" si="24"/>
        <v>0</v>
      </c>
    </row>
    <row r="205" ht="20.1" customHeight="1" spans="1:8">
      <c r="A205" s="225" t="s">
        <v>1074</v>
      </c>
      <c r="B205" s="221">
        <f t="shared" si="23"/>
        <v>592</v>
      </c>
      <c r="C205" s="154">
        <v>592</v>
      </c>
      <c r="D205" s="154"/>
      <c r="E205" s="154"/>
      <c r="F205" s="154"/>
      <c r="G205" s="154"/>
      <c r="H205" s="154"/>
    </row>
    <row r="206" ht="20.1" customHeight="1" spans="1:8">
      <c r="A206" s="220" t="s">
        <v>1079</v>
      </c>
      <c r="B206" s="221">
        <f t="shared" si="23"/>
        <v>0</v>
      </c>
      <c r="C206" s="224"/>
      <c r="D206" s="224"/>
      <c r="E206" s="224"/>
      <c r="F206" s="224"/>
      <c r="G206" s="224"/>
      <c r="H206" s="224"/>
    </row>
    <row r="207" ht="20.1" customHeight="1" spans="1:8">
      <c r="A207" s="220" t="s">
        <v>1081</v>
      </c>
      <c r="B207" s="221">
        <f t="shared" si="23"/>
        <v>93</v>
      </c>
      <c r="C207" s="224">
        <f t="shared" ref="C207:H207" si="25">SUM(C208:C209)</f>
        <v>93</v>
      </c>
      <c r="D207" s="224">
        <f t="shared" si="25"/>
        <v>0</v>
      </c>
      <c r="E207" s="224">
        <f t="shared" si="25"/>
        <v>0</v>
      </c>
      <c r="F207" s="224">
        <f t="shared" si="25"/>
        <v>0</v>
      </c>
      <c r="G207" s="224">
        <f t="shared" si="25"/>
        <v>0</v>
      </c>
      <c r="H207" s="224">
        <f t="shared" si="25"/>
        <v>0</v>
      </c>
    </row>
    <row r="208" ht="20.1" customHeight="1" spans="1:8">
      <c r="A208" s="225" t="s">
        <v>1170</v>
      </c>
      <c r="B208" s="221">
        <f t="shared" si="23"/>
        <v>0</v>
      </c>
      <c r="C208" s="154"/>
      <c r="D208" s="154"/>
      <c r="E208" s="154"/>
      <c r="F208" s="154"/>
      <c r="G208" s="154"/>
      <c r="H208" s="154"/>
    </row>
    <row r="209" ht="20.1" customHeight="1" spans="1:8">
      <c r="A209" s="225" t="s">
        <v>947</v>
      </c>
      <c r="B209" s="221">
        <f t="shared" si="23"/>
        <v>93</v>
      </c>
      <c r="C209" s="154">
        <v>93</v>
      </c>
      <c r="D209" s="154"/>
      <c r="E209" s="154"/>
      <c r="F209" s="154"/>
      <c r="G209" s="154"/>
      <c r="H209" s="154"/>
    </row>
    <row r="210" ht="20.1" customHeight="1" spans="1:8">
      <c r="A210" s="225"/>
      <c r="B210" s="154"/>
      <c r="C210" s="154"/>
      <c r="D210" s="154"/>
      <c r="E210" s="154"/>
      <c r="F210" s="154"/>
      <c r="G210" s="154"/>
      <c r="H210" s="154"/>
    </row>
    <row r="211" ht="20.1" customHeight="1" spans="1:8">
      <c r="A211" s="225"/>
      <c r="B211" s="154"/>
      <c r="C211" s="154"/>
      <c r="D211" s="154"/>
      <c r="E211" s="154"/>
      <c r="F211" s="154"/>
      <c r="G211" s="154"/>
      <c r="H211" s="154"/>
    </row>
    <row r="212" ht="20.1" customHeight="1" spans="1:8">
      <c r="A212" s="225"/>
      <c r="B212" s="154"/>
      <c r="C212" s="154"/>
      <c r="D212" s="154"/>
      <c r="E212" s="154"/>
      <c r="F212" s="154"/>
      <c r="G212" s="154"/>
      <c r="H212" s="154"/>
    </row>
    <row r="213" ht="20.1" customHeight="1" spans="1:8">
      <c r="A213" s="226" t="s">
        <v>1171</v>
      </c>
      <c r="B213" s="227">
        <f>SUM(B207,B206,B204,B203,B197,B193,B186,B176,B172,B167,B158,B150,B139,B132,B116,B103,B82,B76,B65,B54,B41,B38,B35,B6)</f>
        <v>100904</v>
      </c>
      <c r="C213" s="227">
        <f t="shared" ref="C213:H213" si="26">SUM(C207,C206,C204,C203,C197,C193,C186,C176,C172,C167,C158,C150,C139,C132,C116,C103,C82,C76,C65,C54,C41,C38,C35,C6)</f>
        <v>76295</v>
      </c>
      <c r="D213" s="227">
        <f t="shared" si="26"/>
        <v>21313</v>
      </c>
      <c r="E213" s="227">
        <f t="shared" si="26"/>
        <v>3296</v>
      </c>
      <c r="F213" s="227">
        <f t="shared" si="26"/>
        <v>0</v>
      </c>
      <c r="G213" s="227">
        <f t="shared" si="26"/>
        <v>0</v>
      </c>
      <c r="H213" s="227">
        <f t="shared" si="26"/>
        <v>0</v>
      </c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471527777777778" right="0.471527777777778" top="0.471527777777778" bottom="0.354166666666667" header="0.118055555555556" footer="0.118055555555556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K32"/>
  <sheetViews>
    <sheetView showGridLines="0" showZeros="0" workbookViewId="0">
      <pane xSplit="1" ySplit="4" topLeftCell="B11" activePane="bottomRight" state="frozen"/>
      <selection/>
      <selection pane="topRight"/>
      <selection pane="bottomLeft"/>
      <selection pane="bottomRight" activeCell="B32" sqref="B32"/>
    </sheetView>
  </sheetViews>
  <sheetFormatPr defaultColWidth="9" defaultRowHeight="14.25"/>
  <cols>
    <col min="1" max="1" width="35.5" style="143" customWidth="1"/>
    <col min="2" max="2" width="13.125" style="143" customWidth="1"/>
    <col min="3" max="3" width="10.5" style="143" customWidth="1"/>
    <col min="4" max="4" width="10.375" style="143" customWidth="1"/>
    <col min="5" max="5" width="14.25" style="143" customWidth="1"/>
    <col min="6" max="6" width="14.125" style="143" customWidth="1"/>
    <col min="7" max="7" width="7.875" style="143" customWidth="1"/>
    <col min="8" max="8" width="8.125" style="143" customWidth="1"/>
    <col min="9" max="9" width="8" style="143" customWidth="1"/>
    <col min="10" max="10" width="10.375" style="143" customWidth="1"/>
    <col min="11" max="11" width="10" style="143" customWidth="1"/>
    <col min="12" max="16384" width="9" style="143"/>
  </cols>
  <sheetData>
    <row r="1" spans="1:1">
      <c r="A1" s="126" t="s">
        <v>1172</v>
      </c>
    </row>
    <row r="2" ht="21" customHeight="1" spans="1:11">
      <c r="A2" s="97" t="s">
        <v>1173</v>
      </c>
      <c r="B2" s="97"/>
      <c r="C2" s="97"/>
      <c r="D2" s="97"/>
      <c r="E2" s="97"/>
      <c r="F2" s="97"/>
      <c r="G2" s="97"/>
      <c r="H2" s="213"/>
      <c r="I2" s="213"/>
      <c r="J2" s="213"/>
      <c r="K2" s="213"/>
    </row>
    <row r="3" ht="20.25" customHeight="1" spans="1:11">
      <c r="A3" s="126"/>
      <c r="C3" s="214"/>
      <c r="D3" s="214"/>
      <c r="K3" s="217" t="s">
        <v>1174</v>
      </c>
    </row>
    <row r="4" s="124" customFormat="1" ht="31.5" customHeight="1" spans="1:11">
      <c r="A4" s="148" t="s">
        <v>63</v>
      </c>
      <c r="B4" s="148" t="s">
        <v>1175</v>
      </c>
      <c r="C4" s="119" t="s">
        <v>1176</v>
      </c>
      <c r="D4" s="119" t="s">
        <v>1177</v>
      </c>
      <c r="E4" s="119" t="s">
        <v>1178</v>
      </c>
      <c r="F4" s="119" t="s">
        <v>1179</v>
      </c>
      <c r="G4" s="119" t="s">
        <v>1092</v>
      </c>
      <c r="H4" s="119" t="s">
        <v>1180</v>
      </c>
      <c r="I4" s="119" t="s">
        <v>1181</v>
      </c>
      <c r="J4" s="119" t="s">
        <v>1182</v>
      </c>
      <c r="K4" s="119" t="s">
        <v>1183</v>
      </c>
    </row>
    <row r="5" ht="20.1" customHeight="1" spans="1:11">
      <c r="A5" s="110" t="s">
        <v>1184</v>
      </c>
      <c r="B5" s="137">
        <f>SUM(C5:K5)</f>
        <v>21095</v>
      </c>
      <c r="C5" s="110">
        <v>16736</v>
      </c>
      <c r="D5" s="110">
        <v>2197</v>
      </c>
      <c r="E5" s="110">
        <v>2162</v>
      </c>
      <c r="F5" s="110"/>
      <c r="G5" s="110"/>
      <c r="H5" s="110"/>
      <c r="I5" s="110"/>
      <c r="J5" s="110"/>
      <c r="K5" s="110"/>
    </row>
    <row r="6" ht="20.1" customHeight="1" spans="1:11">
      <c r="A6" s="110" t="s">
        <v>209</v>
      </c>
      <c r="B6" s="137">
        <f t="shared" ref="B6:B28" si="0">SUM(C6:K6)</f>
        <v>0</v>
      </c>
      <c r="C6" s="110"/>
      <c r="D6" s="110"/>
      <c r="E6" s="110"/>
      <c r="F6" s="110"/>
      <c r="G6" s="110"/>
      <c r="H6" s="110"/>
      <c r="I6" s="110"/>
      <c r="J6" s="110"/>
      <c r="K6" s="110"/>
    </row>
    <row r="7" ht="20.1" customHeight="1" spans="1:11">
      <c r="A7" s="110" t="s">
        <v>212</v>
      </c>
      <c r="B7" s="137">
        <f t="shared" si="0"/>
        <v>9</v>
      </c>
      <c r="C7" s="110"/>
      <c r="D7" s="110">
        <v>9</v>
      </c>
      <c r="E7" s="110"/>
      <c r="F7" s="110"/>
      <c r="G7" s="110"/>
      <c r="H7" s="110"/>
      <c r="I7" s="110"/>
      <c r="J7" s="110"/>
      <c r="K7" s="110"/>
    </row>
    <row r="8" ht="20.1" customHeight="1" spans="1:11">
      <c r="A8" s="110" t="s">
        <v>223</v>
      </c>
      <c r="B8" s="137">
        <f t="shared" si="0"/>
        <v>4879</v>
      </c>
      <c r="C8" s="110">
        <v>3583</v>
      </c>
      <c r="D8" s="110">
        <v>851</v>
      </c>
      <c r="E8" s="110">
        <v>445</v>
      </c>
      <c r="F8" s="110"/>
      <c r="G8" s="110"/>
      <c r="H8" s="110"/>
      <c r="I8" s="110"/>
      <c r="J8" s="110"/>
      <c r="K8" s="110"/>
    </row>
    <row r="9" ht="20.1" customHeight="1" spans="1:11">
      <c r="A9" s="110" t="s">
        <v>305</v>
      </c>
      <c r="B9" s="137">
        <f t="shared" si="0"/>
        <v>27920</v>
      </c>
      <c r="C9" s="110">
        <v>17373</v>
      </c>
      <c r="D9" s="110">
        <v>1478</v>
      </c>
      <c r="E9" s="110">
        <v>7290</v>
      </c>
      <c r="F9" s="110"/>
      <c r="G9" s="110"/>
      <c r="H9" s="110"/>
      <c r="I9" s="110">
        <v>1779</v>
      </c>
      <c r="J9" s="110"/>
      <c r="K9" s="110"/>
    </row>
    <row r="10" ht="20.1" customHeight="1" spans="1:11">
      <c r="A10" s="110" t="s">
        <v>356</v>
      </c>
      <c r="B10" s="137">
        <f t="shared" si="0"/>
        <v>160</v>
      </c>
      <c r="C10" s="110">
        <v>124</v>
      </c>
      <c r="D10" s="110">
        <v>19</v>
      </c>
      <c r="E10" s="110">
        <v>17</v>
      </c>
      <c r="F10" s="110"/>
      <c r="G10" s="110"/>
      <c r="H10" s="110"/>
      <c r="I10" s="110"/>
      <c r="J10" s="110"/>
      <c r="K10" s="110"/>
    </row>
    <row r="11" ht="20.1" customHeight="1" spans="1:11">
      <c r="A11" s="110" t="s">
        <v>405</v>
      </c>
      <c r="B11" s="137">
        <f t="shared" si="0"/>
        <v>1796</v>
      </c>
      <c r="C11" s="110">
        <v>1489</v>
      </c>
      <c r="D11" s="110">
        <v>104</v>
      </c>
      <c r="E11" s="110">
        <v>203</v>
      </c>
      <c r="F11" s="110"/>
      <c r="G11" s="110"/>
      <c r="H11" s="110"/>
      <c r="I11" s="110"/>
      <c r="J11" s="110"/>
      <c r="K11" s="110"/>
    </row>
    <row r="12" ht="20.1" customHeight="1" spans="1:11">
      <c r="A12" s="110" t="s">
        <v>442</v>
      </c>
      <c r="B12" s="137">
        <f t="shared" si="0"/>
        <v>21205</v>
      </c>
      <c r="C12" s="110">
        <v>1213</v>
      </c>
      <c r="D12" s="110">
        <v>636</v>
      </c>
      <c r="E12" s="110">
        <v>19356</v>
      </c>
      <c r="F12" s="110"/>
      <c r="G12" s="110"/>
      <c r="H12" s="110"/>
      <c r="I12" s="110"/>
      <c r="J12" s="110"/>
      <c r="K12" s="110"/>
    </row>
    <row r="13" ht="20.1" customHeight="1" spans="1:11">
      <c r="A13" s="110" t="s">
        <v>545</v>
      </c>
      <c r="B13" s="137">
        <f t="shared" si="0"/>
        <v>8207</v>
      </c>
      <c r="C13" s="110">
        <v>4711</v>
      </c>
      <c r="D13" s="110">
        <v>421</v>
      </c>
      <c r="E13" s="110">
        <v>3075</v>
      </c>
      <c r="F13" s="110"/>
      <c r="G13" s="110"/>
      <c r="H13" s="110"/>
      <c r="I13" s="110"/>
      <c r="J13" s="110"/>
      <c r="K13" s="110"/>
    </row>
    <row r="14" ht="20.1" customHeight="1" spans="1:11">
      <c r="A14" s="110" t="s">
        <v>609</v>
      </c>
      <c r="B14" s="137">
        <f t="shared" si="0"/>
        <v>2013</v>
      </c>
      <c r="C14" s="110">
        <v>208</v>
      </c>
      <c r="D14" s="110">
        <v>319</v>
      </c>
      <c r="E14" s="110">
        <v>28</v>
      </c>
      <c r="F14" s="110"/>
      <c r="G14" s="110"/>
      <c r="H14" s="110"/>
      <c r="I14" s="110">
        <v>1308</v>
      </c>
      <c r="J14" s="110">
        <v>150</v>
      </c>
      <c r="K14" s="110"/>
    </row>
    <row r="15" ht="20.1" customHeight="1" spans="1:11">
      <c r="A15" s="110" t="s">
        <v>673</v>
      </c>
      <c r="B15" s="137">
        <f t="shared" si="0"/>
        <v>1035</v>
      </c>
      <c r="C15" s="110">
        <v>675</v>
      </c>
      <c r="D15" s="110">
        <v>300</v>
      </c>
      <c r="E15" s="110">
        <v>60</v>
      </c>
      <c r="F15" s="110"/>
      <c r="G15" s="110"/>
      <c r="H15" s="110"/>
      <c r="I15" s="110"/>
      <c r="J15" s="110"/>
      <c r="K15" s="110"/>
    </row>
    <row r="16" ht="20.1" customHeight="1" spans="1:11">
      <c r="A16" s="110" t="s">
        <v>693</v>
      </c>
      <c r="B16" s="137">
        <f t="shared" si="0"/>
        <v>6615</v>
      </c>
      <c r="C16" s="110">
        <v>3620</v>
      </c>
      <c r="D16" s="110">
        <v>498</v>
      </c>
      <c r="E16" s="110">
        <v>1225</v>
      </c>
      <c r="F16" s="110">
        <v>96</v>
      </c>
      <c r="G16" s="110"/>
      <c r="H16" s="110"/>
      <c r="I16" s="110">
        <v>1176</v>
      </c>
      <c r="J16" s="110"/>
      <c r="K16" s="110"/>
    </row>
    <row r="17" ht="20.1" customHeight="1" spans="1:11">
      <c r="A17" s="110" t="s">
        <v>808</v>
      </c>
      <c r="B17" s="137">
        <f t="shared" si="0"/>
        <v>1662</v>
      </c>
      <c r="C17" s="110"/>
      <c r="D17" s="110"/>
      <c r="E17" s="110"/>
      <c r="F17" s="110"/>
      <c r="G17" s="110"/>
      <c r="H17" s="110"/>
      <c r="I17" s="110">
        <v>1662</v>
      </c>
      <c r="J17" s="110"/>
      <c r="K17" s="110"/>
    </row>
    <row r="18" ht="20.1" customHeight="1" spans="1:11">
      <c r="A18" s="215" t="s">
        <v>859</v>
      </c>
      <c r="B18" s="137">
        <f t="shared" si="0"/>
        <v>242</v>
      </c>
      <c r="C18" s="110">
        <v>193</v>
      </c>
      <c r="D18" s="110">
        <v>23</v>
      </c>
      <c r="E18" s="110">
        <v>26</v>
      </c>
      <c r="F18" s="110"/>
      <c r="G18" s="110"/>
      <c r="H18" s="110"/>
      <c r="I18" s="110"/>
      <c r="J18" s="110"/>
      <c r="K18" s="110"/>
    </row>
    <row r="19" ht="20.1" customHeight="1" spans="1:11">
      <c r="A19" s="215" t="s">
        <v>911</v>
      </c>
      <c r="B19" s="137">
        <f t="shared" si="0"/>
        <v>2416</v>
      </c>
      <c r="C19" s="110">
        <v>318</v>
      </c>
      <c r="D19" s="110">
        <v>655</v>
      </c>
      <c r="E19" s="110">
        <v>43</v>
      </c>
      <c r="F19" s="110"/>
      <c r="G19" s="110"/>
      <c r="H19" s="110"/>
      <c r="I19" s="110"/>
      <c r="J19" s="110">
        <v>1400</v>
      </c>
      <c r="K19" s="110"/>
    </row>
    <row r="20" ht="20.1" customHeight="1" spans="1:11">
      <c r="A20" s="216" t="s">
        <v>928</v>
      </c>
      <c r="B20" s="137">
        <f t="shared" si="0"/>
        <v>0</v>
      </c>
      <c r="C20" s="110"/>
      <c r="D20" s="110"/>
      <c r="E20" s="110"/>
      <c r="F20" s="110"/>
      <c r="G20" s="110"/>
      <c r="H20" s="110"/>
      <c r="I20" s="110"/>
      <c r="J20" s="110"/>
      <c r="K20" s="110"/>
    </row>
    <row r="21" ht="20.1" customHeight="1" spans="1:11">
      <c r="A21" s="215" t="s">
        <v>939</v>
      </c>
      <c r="B21" s="137">
        <f t="shared" si="0"/>
        <v>0</v>
      </c>
      <c r="C21" s="110"/>
      <c r="D21" s="110"/>
      <c r="E21" s="110"/>
      <c r="F21" s="110"/>
      <c r="G21" s="110"/>
      <c r="H21" s="110"/>
      <c r="I21" s="110"/>
      <c r="J21" s="110"/>
      <c r="K21" s="110"/>
    </row>
    <row r="22" ht="20.1" customHeight="1" spans="1:11">
      <c r="A22" s="215" t="s">
        <v>948</v>
      </c>
      <c r="B22" s="137">
        <f t="shared" si="0"/>
        <v>686</v>
      </c>
      <c r="C22" s="110">
        <v>559</v>
      </c>
      <c r="D22" s="110">
        <v>51</v>
      </c>
      <c r="E22" s="110">
        <v>76</v>
      </c>
      <c r="F22" s="110"/>
      <c r="G22" s="110"/>
      <c r="H22" s="110"/>
      <c r="I22" s="110"/>
      <c r="J22" s="110"/>
      <c r="K22" s="110"/>
    </row>
    <row r="23" ht="20.1" customHeight="1" spans="1:11">
      <c r="A23" s="215" t="s">
        <v>1009</v>
      </c>
      <c r="B23" s="137">
        <f t="shared" si="0"/>
        <v>43</v>
      </c>
      <c r="C23" s="110"/>
      <c r="D23" s="110"/>
      <c r="E23" s="110"/>
      <c r="F23" s="110"/>
      <c r="G23" s="110"/>
      <c r="H23" s="110"/>
      <c r="I23" s="110">
        <v>43</v>
      </c>
      <c r="J23" s="110"/>
      <c r="K23" s="110"/>
    </row>
    <row r="24" ht="20.1" customHeight="1" spans="1:11">
      <c r="A24" s="215" t="s">
        <v>1027</v>
      </c>
      <c r="B24" s="137">
        <f t="shared" si="0"/>
        <v>236</v>
      </c>
      <c r="C24" s="110">
        <v>135</v>
      </c>
      <c r="D24" s="110">
        <v>2</v>
      </c>
      <c r="E24" s="110">
        <v>18</v>
      </c>
      <c r="F24" s="110">
        <v>81</v>
      </c>
      <c r="G24" s="110"/>
      <c r="H24" s="110"/>
      <c r="I24" s="110"/>
      <c r="J24" s="110"/>
      <c r="K24" s="110"/>
    </row>
    <row r="25" ht="20.1" customHeight="1" spans="1:11">
      <c r="A25" s="216" t="s">
        <v>1072</v>
      </c>
      <c r="B25" s="137">
        <f t="shared" si="0"/>
        <v>0</v>
      </c>
      <c r="C25" s="110"/>
      <c r="D25" s="110"/>
      <c r="E25" s="110"/>
      <c r="F25" s="110"/>
      <c r="G25" s="110"/>
      <c r="H25" s="110"/>
      <c r="I25" s="110"/>
      <c r="J25" s="110"/>
      <c r="K25" s="110"/>
    </row>
    <row r="26" ht="20.1" customHeight="1" spans="1:11">
      <c r="A26" s="215" t="s">
        <v>1073</v>
      </c>
      <c r="B26" s="137">
        <f t="shared" si="0"/>
        <v>592</v>
      </c>
      <c r="C26" s="110"/>
      <c r="D26" s="110"/>
      <c r="E26" s="110"/>
      <c r="F26" s="110"/>
      <c r="G26" s="110"/>
      <c r="H26" s="110">
        <v>592</v>
      </c>
      <c r="I26" s="110"/>
      <c r="J26" s="110"/>
      <c r="K26" s="110"/>
    </row>
    <row r="27" ht="20.1" customHeight="1" spans="1:11">
      <c r="A27" s="215" t="s">
        <v>1079</v>
      </c>
      <c r="B27" s="137">
        <f t="shared" si="0"/>
        <v>0</v>
      </c>
      <c r="C27" s="110"/>
      <c r="D27" s="110"/>
      <c r="E27" s="110"/>
      <c r="F27" s="110"/>
      <c r="G27" s="110"/>
      <c r="H27" s="110"/>
      <c r="I27" s="110"/>
      <c r="J27" s="110"/>
      <c r="K27" s="110"/>
    </row>
    <row r="28" ht="20.1" customHeight="1" spans="1:11">
      <c r="A28" s="110" t="s">
        <v>1081</v>
      </c>
      <c r="B28" s="137">
        <f t="shared" si="0"/>
        <v>93</v>
      </c>
      <c r="C28" s="110"/>
      <c r="D28" s="110"/>
      <c r="E28" s="110"/>
      <c r="F28" s="110"/>
      <c r="G28" s="110"/>
      <c r="H28" s="110"/>
      <c r="I28" s="110"/>
      <c r="J28" s="110"/>
      <c r="K28" s="110">
        <v>93</v>
      </c>
    </row>
    <row r="29" ht="20.1" customHeight="1" spans="1:11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  <row r="30" ht="20.1" customHeight="1" spans="1:11">
      <c r="A30" s="110" t="s">
        <v>1092</v>
      </c>
      <c r="B30" s="137">
        <f>SUM(C30:K30)</f>
        <v>0</v>
      </c>
      <c r="C30" s="110"/>
      <c r="D30" s="110"/>
      <c r="E30" s="110"/>
      <c r="F30" s="110"/>
      <c r="G30" s="110"/>
      <c r="H30" s="110"/>
      <c r="I30" s="110"/>
      <c r="J30" s="110"/>
      <c r="K30" s="110"/>
    </row>
    <row r="31" ht="20.1" customHeight="1" spans="1:1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ht="20.1" customHeight="1" spans="1:11">
      <c r="A32" s="136" t="s">
        <v>1158</v>
      </c>
      <c r="B32" s="137">
        <f>SUM(B5:B31)</f>
        <v>100904</v>
      </c>
      <c r="C32" s="137">
        <f t="shared" ref="C32:K32" si="1">SUM(C5:C31)</f>
        <v>50937</v>
      </c>
      <c r="D32" s="137">
        <f t="shared" si="1"/>
        <v>7563</v>
      </c>
      <c r="E32" s="137">
        <f t="shared" si="1"/>
        <v>34024</v>
      </c>
      <c r="F32" s="137">
        <f t="shared" si="1"/>
        <v>177</v>
      </c>
      <c r="G32" s="137">
        <f t="shared" si="1"/>
        <v>0</v>
      </c>
      <c r="H32" s="137">
        <f t="shared" si="1"/>
        <v>592</v>
      </c>
      <c r="I32" s="137">
        <f t="shared" si="1"/>
        <v>5968</v>
      </c>
      <c r="J32" s="137">
        <f t="shared" si="1"/>
        <v>1550</v>
      </c>
      <c r="K32" s="137">
        <f t="shared" si="1"/>
        <v>93</v>
      </c>
    </row>
  </sheetData>
  <mergeCells count="1">
    <mergeCell ref="A2:K2"/>
  </mergeCells>
  <printOptions horizontalCentered="1"/>
  <pageMargins left="0.471527777777778" right="0.471527777777778" top="0.471527777777778" bottom="0.354166666666667" header="0.118055555555556" footer="0.118055555555556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</sheetPr>
  <dimension ref="A1:AD137"/>
  <sheetViews>
    <sheetView showGridLines="0" showZeros="0" workbookViewId="0">
      <pane xSplit="1" ySplit="7" topLeftCell="B122" activePane="bottomRight" state="frozen"/>
      <selection/>
      <selection pane="topRight"/>
      <selection pane="bottomLeft"/>
      <selection pane="bottomRight" activeCell="AC131" sqref="AC131"/>
    </sheetView>
  </sheetViews>
  <sheetFormatPr defaultColWidth="5.75" defaultRowHeight="14.25"/>
  <cols>
    <col min="1" max="1" width="20" style="165" customWidth="1"/>
    <col min="2" max="2" width="6.75" style="165" customWidth="1"/>
    <col min="3" max="3" width="5.125" style="165" customWidth="1"/>
    <col min="4" max="16" width="5.625" style="165" customWidth="1"/>
    <col min="17" max="17" width="4.75" style="165" customWidth="1"/>
    <col min="18" max="19" width="5.625" style="165" customWidth="1"/>
    <col min="20" max="20" width="5.875" style="165" customWidth="1"/>
    <col min="21" max="21" width="4.5" style="165" customWidth="1"/>
    <col min="22" max="25" width="5.625" style="165" customWidth="1"/>
    <col min="26" max="26" width="5" style="165" customWidth="1"/>
    <col min="27" max="27" width="5" style="166" customWidth="1"/>
    <col min="28" max="28" width="5.625" style="165" customWidth="1"/>
    <col min="29" max="29" width="8.125" style="165" customWidth="1"/>
    <col min="30" max="30" width="7.5" style="165" customWidth="1"/>
    <col min="31" max="16384" width="5.75" style="165"/>
  </cols>
  <sheetData>
    <row r="1" spans="1:1">
      <c r="A1" s="126" t="s">
        <v>1185</v>
      </c>
    </row>
    <row r="2" ht="33.95" customHeight="1" spans="1:27">
      <c r="A2" s="97" t="s">
        <v>1186</v>
      </c>
      <c r="B2" s="97" t="s">
        <v>1187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165"/>
    </row>
    <row r="3" ht="17.1" customHeight="1" spans="1:28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92"/>
      <c r="AB3" s="169" t="s">
        <v>26</v>
      </c>
    </row>
    <row r="4" ht="31.5" customHeight="1" spans="1:28">
      <c r="A4" s="171" t="s">
        <v>1188</v>
      </c>
      <c r="B4" s="195" t="s">
        <v>1189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200"/>
      <c r="AB4" s="195"/>
    </row>
    <row r="5" ht="17.1" customHeight="1" spans="1:28">
      <c r="A5" s="196"/>
      <c r="B5" s="197" t="s">
        <v>57</v>
      </c>
      <c r="C5" s="187" t="s">
        <v>1190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93"/>
      <c r="T5" s="187" t="s">
        <v>1191</v>
      </c>
      <c r="U5" s="188"/>
      <c r="V5" s="188"/>
      <c r="W5" s="188"/>
      <c r="X5" s="188"/>
      <c r="Y5" s="188"/>
      <c r="Z5" s="188"/>
      <c r="AA5" s="188"/>
      <c r="AB5" s="193"/>
    </row>
    <row r="6" s="194" customFormat="1" ht="72.75" customHeight="1" spans="1:30">
      <c r="A6" s="173"/>
      <c r="B6" s="199"/>
      <c r="C6" s="172" t="s">
        <v>1192</v>
      </c>
      <c r="D6" s="172" t="s">
        <v>1193</v>
      </c>
      <c r="E6" s="172" t="s">
        <v>1194</v>
      </c>
      <c r="F6" s="172" t="s">
        <v>1195</v>
      </c>
      <c r="G6" s="172" t="s">
        <v>1196</v>
      </c>
      <c r="H6" s="172" t="s">
        <v>1197</v>
      </c>
      <c r="I6" s="172" t="s">
        <v>1198</v>
      </c>
      <c r="J6" s="172" t="s">
        <v>1199</v>
      </c>
      <c r="K6" s="172" t="s">
        <v>1200</v>
      </c>
      <c r="L6" s="172" t="s">
        <v>1201</v>
      </c>
      <c r="M6" s="172" t="s">
        <v>1202</v>
      </c>
      <c r="N6" s="172" t="s">
        <v>1203</v>
      </c>
      <c r="O6" s="172" t="s">
        <v>1204</v>
      </c>
      <c r="P6" s="172" t="s">
        <v>1205</v>
      </c>
      <c r="Q6" s="172" t="s">
        <v>1206</v>
      </c>
      <c r="R6" s="172" t="s">
        <v>1207</v>
      </c>
      <c r="S6" s="172" t="s">
        <v>1208</v>
      </c>
      <c r="T6" s="172" t="s">
        <v>1192</v>
      </c>
      <c r="U6" s="172" t="s">
        <v>1209</v>
      </c>
      <c r="V6" s="172" t="s">
        <v>1210</v>
      </c>
      <c r="W6" s="172" t="s">
        <v>1211</v>
      </c>
      <c r="X6" s="172" t="s">
        <v>1212</v>
      </c>
      <c r="Y6" s="172" t="s">
        <v>1213</v>
      </c>
      <c r="Z6" s="172" t="s">
        <v>1214</v>
      </c>
      <c r="AA6" s="172" t="s">
        <v>1215</v>
      </c>
      <c r="AB6" s="172" t="s">
        <v>1216</v>
      </c>
      <c r="AC6" s="209" t="s">
        <v>1217</v>
      </c>
      <c r="AD6" s="210" t="s">
        <v>1218</v>
      </c>
    </row>
    <row r="7" s="164" customFormat="1" ht="15.95" customHeight="1" spans="1:30">
      <c r="A7" s="206" t="s">
        <v>1219</v>
      </c>
      <c r="B7" s="191">
        <f t="shared" ref="B7:B13" si="0">C7+T7</f>
        <v>0</v>
      </c>
      <c r="C7" s="207">
        <f t="shared" ref="C7:C13" si="1">SUM(D7:S7)</f>
        <v>0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207">
        <f>SUM(U7:AB7)</f>
        <v>0</v>
      </c>
      <c r="U7" s="177"/>
      <c r="V7" s="177"/>
      <c r="W7" s="177"/>
      <c r="X7" s="177"/>
      <c r="Y7" s="177"/>
      <c r="Z7" s="177"/>
      <c r="AA7" s="184"/>
      <c r="AB7" s="177"/>
      <c r="AC7" s="211"/>
      <c r="AD7" s="212"/>
    </row>
    <row r="8" s="164" customFormat="1" ht="15.95" customHeight="1" spans="1:30">
      <c r="A8" s="206" t="s">
        <v>1220</v>
      </c>
      <c r="B8" s="191">
        <f t="shared" si="0"/>
        <v>0</v>
      </c>
      <c r="C8" s="207">
        <f t="shared" si="1"/>
        <v>0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207">
        <f t="shared" ref="T8:T137" si="2">SUM(U8:AB8)</f>
        <v>0</v>
      </c>
      <c r="U8" s="177"/>
      <c r="V8" s="177"/>
      <c r="W8" s="177"/>
      <c r="X8" s="177"/>
      <c r="Y8" s="177"/>
      <c r="Z8" s="177"/>
      <c r="AA8" s="184"/>
      <c r="AB8" s="177"/>
      <c r="AC8" s="211"/>
      <c r="AD8" s="212"/>
    </row>
    <row r="9" s="164" customFormat="1" ht="15.95" customHeight="1" spans="1:30">
      <c r="A9" s="208" t="s">
        <v>1221</v>
      </c>
      <c r="B9" s="191">
        <f t="shared" si="0"/>
        <v>0</v>
      </c>
      <c r="C9" s="207">
        <f t="shared" si="1"/>
        <v>0</v>
      </c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207">
        <f t="shared" si="2"/>
        <v>0</v>
      </c>
      <c r="U9" s="177"/>
      <c r="V9" s="177"/>
      <c r="W9" s="177"/>
      <c r="X9" s="177"/>
      <c r="Y9" s="177"/>
      <c r="Z9" s="177"/>
      <c r="AA9" s="184"/>
      <c r="AB9" s="177"/>
      <c r="AC9" s="211"/>
      <c r="AD9" s="212"/>
    </row>
    <row r="10" s="164" customFormat="1" ht="15.95" customHeight="1" spans="1:30">
      <c r="A10" s="206" t="s">
        <v>1222</v>
      </c>
      <c r="B10" s="191">
        <f t="shared" si="0"/>
        <v>0</v>
      </c>
      <c r="C10" s="207">
        <f t="shared" si="1"/>
        <v>0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207">
        <f t="shared" si="2"/>
        <v>0</v>
      </c>
      <c r="U10" s="181"/>
      <c r="V10" s="181"/>
      <c r="W10" s="181"/>
      <c r="X10" s="181"/>
      <c r="Y10" s="181"/>
      <c r="Z10" s="181"/>
      <c r="AA10" s="185"/>
      <c r="AB10" s="181"/>
      <c r="AC10" s="211"/>
      <c r="AD10" s="212"/>
    </row>
    <row r="11" s="164" customFormat="1" ht="15.95" customHeight="1" spans="1:30">
      <c r="A11" s="206" t="s">
        <v>1220</v>
      </c>
      <c r="B11" s="191">
        <f t="shared" si="0"/>
        <v>0</v>
      </c>
      <c r="C11" s="207">
        <f t="shared" si="1"/>
        <v>0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207">
        <f t="shared" si="2"/>
        <v>0</v>
      </c>
      <c r="U11" s="181"/>
      <c r="V11" s="181"/>
      <c r="W11" s="181"/>
      <c r="X11" s="181"/>
      <c r="Y11" s="181"/>
      <c r="Z11" s="181"/>
      <c r="AA11" s="185"/>
      <c r="AB11" s="181"/>
      <c r="AC11" s="211"/>
      <c r="AD11" s="212"/>
    </row>
    <row r="12" s="164" customFormat="1" ht="15.95" customHeight="1" spans="1:30">
      <c r="A12" s="206" t="s">
        <v>1223</v>
      </c>
      <c r="B12" s="191">
        <f t="shared" si="0"/>
        <v>0</v>
      </c>
      <c r="C12" s="207">
        <f t="shared" si="1"/>
        <v>0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207">
        <f t="shared" si="2"/>
        <v>0</v>
      </c>
      <c r="U12" s="181"/>
      <c r="V12" s="181"/>
      <c r="W12" s="181"/>
      <c r="X12" s="181"/>
      <c r="Y12" s="181"/>
      <c r="Z12" s="181"/>
      <c r="AA12" s="185"/>
      <c r="AB12" s="181"/>
      <c r="AC12" s="211"/>
      <c r="AD12" s="212"/>
    </row>
    <row r="13" s="164" customFormat="1" ht="15.95" customHeight="1" spans="1:30">
      <c r="A13" s="182" t="s">
        <v>1224</v>
      </c>
      <c r="B13" s="191">
        <f t="shared" si="0"/>
        <v>0</v>
      </c>
      <c r="C13" s="207">
        <f t="shared" si="1"/>
        <v>0</v>
      </c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207">
        <f t="shared" si="2"/>
        <v>0</v>
      </c>
      <c r="U13" s="181"/>
      <c r="V13" s="181"/>
      <c r="W13" s="181"/>
      <c r="X13" s="181"/>
      <c r="Y13" s="181"/>
      <c r="Z13" s="181"/>
      <c r="AA13" s="185"/>
      <c r="AB13" s="181"/>
      <c r="AC13" s="211"/>
      <c r="AD13" s="212"/>
    </row>
    <row r="14" s="164" customFormat="1" ht="15.95" customHeight="1" spans="1:30">
      <c r="A14" s="182" t="s">
        <v>1225</v>
      </c>
      <c r="B14" s="191">
        <f t="shared" ref="B14:B77" si="3">C14+T14</f>
        <v>0</v>
      </c>
      <c r="C14" s="207">
        <f t="shared" ref="C14:C77" si="4">SUM(D14:S14)</f>
        <v>0</v>
      </c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207">
        <f t="shared" si="2"/>
        <v>0</v>
      </c>
      <c r="U14" s="181"/>
      <c r="V14" s="181"/>
      <c r="W14" s="181"/>
      <c r="X14" s="181"/>
      <c r="Y14" s="181"/>
      <c r="Z14" s="181"/>
      <c r="AA14" s="185"/>
      <c r="AB14" s="181"/>
      <c r="AC14" s="211"/>
      <c r="AD14" s="212"/>
    </row>
    <row r="15" s="164" customFormat="1" ht="15.95" customHeight="1" spans="1:30">
      <c r="A15" s="182" t="s">
        <v>1226</v>
      </c>
      <c r="B15" s="191">
        <f t="shared" si="3"/>
        <v>0</v>
      </c>
      <c r="C15" s="207">
        <f t="shared" si="4"/>
        <v>0</v>
      </c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207">
        <f t="shared" si="2"/>
        <v>0</v>
      </c>
      <c r="U15" s="181"/>
      <c r="V15" s="181"/>
      <c r="W15" s="181"/>
      <c r="X15" s="181"/>
      <c r="Y15" s="181"/>
      <c r="Z15" s="181"/>
      <c r="AA15" s="185"/>
      <c r="AB15" s="181"/>
      <c r="AC15" s="211"/>
      <c r="AD15" s="212"/>
    </row>
    <row r="16" s="164" customFormat="1" ht="15.95" customHeight="1" spans="1:30">
      <c r="A16" s="182" t="s">
        <v>1227</v>
      </c>
      <c r="B16" s="191">
        <f t="shared" si="3"/>
        <v>0</v>
      </c>
      <c r="C16" s="207">
        <f t="shared" si="4"/>
        <v>0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207">
        <f t="shared" si="2"/>
        <v>0</v>
      </c>
      <c r="U16" s="181"/>
      <c r="V16" s="181"/>
      <c r="W16" s="181"/>
      <c r="X16" s="181"/>
      <c r="Y16" s="181"/>
      <c r="Z16" s="181"/>
      <c r="AA16" s="185"/>
      <c r="AB16" s="181"/>
      <c r="AC16" s="211"/>
      <c r="AD16" s="212"/>
    </row>
    <row r="17" s="164" customFormat="1" ht="15.95" customHeight="1" spans="1:30">
      <c r="A17" s="182" t="s">
        <v>1228</v>
      </c>
      <c r="B17" s="191">
        <f t="shared" si="3"/>
        <v>0</v>
      </c>
      <c r="C17" s="207">
        <f t="shared" si="4"/>
        <v>0</v>
      </c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207">
        <f t="shared" si="2"/>
        <v>0</v>
      </c>
      <c r="U17" s="181"/>
      <c r="V17" s="181"/>
      <c r="W17" s="181"/>
      <c r="X17" s="181"/>
      <c r="Y17" s="181"/>
      <c r="Z17" s="181"/>
      <c r="AA17" s="185"/>
      <c r="AB17" s="181"/>
      <c r="AC17" s="211"/>
      <c r="AD17" s="212"/>
    </row>
    <row r="18" s="164" customFormat="1" ht="15.95" customHeight="1" spans="1:30">
      <c r="A18" s="182" t="s">
        <v>1229</v>
      </c>
      <c r="B18" s="191">
        <f t="shared" si="3"/>
        <v>0</v>
      </c>
      <c r="C18" s="207">
        <f t="shared" si="4"/>
        <v>0</v>
      </c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207">
        <f t="shared" si="2"/>
        <v>0</v>
      </c>
      <c r="U18" s="181"/>
      <c r="V18" s="181"/>
      <c r="W18" s="181"/>
      <c r="X18" s="181"/>
      <c r="Y18" s="181"/>
      <c r="Z18" s="181"/>
      <c r="AA18" s="185"/>
      <c r="AB18" s="181"/>
      <c r="AC18" s="211"/>
      <c r="AD18" s="212"/>
    </row>
    <row r="19" s="164" customFormat="1" ht="15.95" customHeight="1" spans="1:30">
      <c r="A19" s="182" t="s">
        <v>1230</v>
      </c>
      <c r="B19" s="191">
        <f t="shared" si="3"/>
        <v>0</v>
      </c>
      <c r="C19" s="207">
        <f t="shared" si="4"/>
        <v>0</v>
      </c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207">
        <f t="shared" si="2"/>
        <v>0</v>
      </c>
      <c r="U19" s="181"/>
      <c r="V19" s="181"/>
      <c r="W19" s="181"/>
      <c r="X19" s="181"/>
      <c r="Y19" s="181"/>
      <c r="Z19" s="181"/>
      <c r="AA19" s="185"/>
      <c r="AB19" s="181"/>
      <c r="AC19" s="211"/>
      <c r="AD19" s="212"/>
    </row>
    <row r="20" s="164" customFormat="1" ht="15.95" customHeight="1" spans="1:30">
      <c r="A20" s="182" t="s">
        <v>1231</v>
      </c>
      <c r="B20" s="191">
        <f t="shared" si="3"/>
        <v>0</v>
      </c>
      <c r="C20" s="207">
        <f t="shared" si="4"/>
        <v>0</v>
      </c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207">
        <f t="shared" si="2"/>
        <v>0</v>
      </c>
      <c r="U20" s="181"/>
      <c r="V20" s="181"/>
      <c r="W20" s="181"/>
      <c r="X20" s="181"/>
      <c r="Y20" s="181"/>
      <c r="Z20" s="181"/>
      <c r="AA20" s="185"/>
      <c r="AB20" s="181"/>
      <c r="AC20" s="211"/>
      <c r="AD20" s="212"/>
    </row>
    <row r="21" s="164" customFormat="1" ht="15.95" customHeight="1" spans="1:30">
      <c r="A21" s="180" t="s">
        <v>1232</v>
      </c>
      <c r="B21" s="191">
        <f t="shared" si="3"/>
        <v>0</v>
      </c>
      <c r="C21" s="207">
        <f t="shared" si="4"/>
        <v>0</v>
      </c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207">
        <f t="shared" si="2"/>
        <v>0</v>
      </c>
      <c r="U21" s="181"/>
      <c r="V21" s="181"/>
      <c r="W21" s="181"/>
      <c r="X21" s="181"/>
      <c r="Y21" s="181"/>
      <c r="Z21" s="181"/>
      <c r="AA21" s="185"/>
      <c r="AB21" s="181"/>
      <c r="AC21" s="211"/>
      <c r="AD21" s="212"/>
    </row>
    <row r="22" s="164" customFormat="1" ht="15.95" customHeight="1" spans="1:30">
      <c r="A22" s="182" t="s">
        <v>1233</v>
      </c>
      <c r="B22" s="191">
        <f t="shared" si="3"/>
        <v>0</v>
      </c>
      <c r="C22" s="207">
        <f t="shared" si="4"/>
        <v>0</v>
      </c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207">
        <f t="shared" si="2"/>
        <v>0</v>
      </c>
      <c r="U22" s="181"/>
      <c r="V22" s="181"/>
      <c r="W22" s="181"/>
      <c r="X22" s="181"/>
      <c r="Y22" s="181"/>
      <c r="Z22" s="181"/>
      <c r="AA22" s="185"/>
      <c r="AB22" s="181"/>
      <c r="AC22" s="211"/>
      <c r="AD22" s="212"/>
    </row>
    <row r="23" s="164" customFormat="1" ht="15.95" customHeight="1" spans="1:30">
      <c r="A23" s="183" t="s">
        <v>1234</v>
      </c>
      <c r="B23" s="191">
        <f t="shared" si="3"/>
        <v>0</v>
      </c>
      <c r="C23" s="207">
        <f t="shared" si="4"/>
        <v>0</v>
      </c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207">
        <f t="shared" si="2"/>
        <v>0</v>
      </c>
      <c r="U23" s="181"/>
      <c r="V23" s="181"/>
      <c r="W23" s="181"/>
      <c r="X23" s="181"/>
      <c r="Y23" s="181"/>
      <c r="Z23" s="181"/>
      <c r="AA23" s="185"/>
      <c r="AB23" s="181"/>
      <c r="AC23" s="211"/>
      <c r="AD23" s="212"/>
    </row>
    <row r="24" s="164" customFormat="1" ht="15.95" customHeight="1" spans="1:30">
      <c r="A24" s="180" t="s">
        <v>1235</v>
      </c>
      <c r="B24" s="191">
        <f t="shared" si="3"/>
        <v>0</v>
      </c>
      <c r="C24" s="207">
        <f t="shared" si="4"/>
        <v>0</v>
      </c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207">
        <f t="shared" si="2"/>
        <v>0</v>
      </c>
      <c r="U24" s="181"/>
      <c r="V24" s="181"/>
      <c r="W24" s="181"/>
      <c r="X24" s="181"/>
      <c r="Y24" s="181"/>
      <c r="Z24" s="181"/>
      <c r="AA24" s="185"/>
      <c r="AB24" s="181"/>
      <c r="AC24" s="211"/>
      <c r="AD24" s="212"/>
    </row>
    <row r="25" s="164" customFormat="1" ht="15.95" customHeight="1" spans="1:30">
      <c r="A25" s="182" t="s">
        <v>1236</v>
      </c>
      <c r="B25" s="191">
        <f t="shared" si="3"/>
        <v>0</v>
      </c>
      <c r="C25" s="207">
        <f t="shared" si="4"/>
        <v>0</v>
      </c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207">
        <f t="shared" si="2"/>
        <v>0</v>
      </c>
      <c r="U25" s="181"/>
      <c r="V25" s="181"/>
      <c r="W25" s="181"/>
      <c r="X25" s="181"/>
      <c r="Y25" s="181"/>
      <c r="Z25" s="181"/>
      <c r="AA25" s="185"/>
      <c r="AB25" s="181"/>
      <c r="AC25" s="211"/>
      <c r="AD25" s="212"/>
    </row>
    <row r="26" s="164" customFormat="1" ht="15.95" customHeight="1" spans="1:30">
      <c r="A26" s="183" t="s">
        <v>1234</v>
      </c>
      <c r="B26" s="191">
        <f t="shared" si="3"/>
        <v>0</v>
      </c>
      <c r="C26" s="207">
        <f t="shared" si="4"/>
        <v>0</v>
      </c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207">
        <f t="shared" si="2"/>
        <v>0</v>
      </c>
      <c r="U26" s="181"/>
      <c r="V26" s="181"/>
      <c r="W26" s="181"/>
      <c r="X26" s="181"/>
      <c r="Y26" s="181"/>
      <c r="Z26" s="181"/>
      <c r="AA26" s="185"/>
      <c r="AB26" s="181"/>
      <c r="AC26" s="211"/>
      <c r="AD26" s="212"/>
    </row>
    <row r="27" s="164" customFormat="1" ht="15.95" customHeight="1" spans="1:30">
      <c r="A27" s="182" t="s">
        <v>1237</v>
      </c>
      <c r="B27" s="191">
        <f t="shared" si="3"/>
        <v>0</v>
      </c>
      <c r="C27" s="207">
        <f t="shared" si="4"/>
        <v>0</v>
      </c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207">
        <f t="shared" si="2"/>
        <v>0</v>
      </c>
      <c r="U27" s="181"/>
      <c r="V27" s="181"/>
      <c r="W27" s="181"/>
      <c r="X27" s="181"/>
      <c r="Y27" s="181"/>
      <c r="Z27" s="181"/>
      <c r="AA27" s="185"/>
      <c r="AB27" s="181"/>
      <c r="AC27" s="211"/>
      <c r="AD27" s="212"/>
    </row>
    <row r="28" s="164" customFormat="1" ht="15.95" customHeight="1" spans="1:30">
      <c r="A28" s="182" t="s">
        <v>1238</v>
      </c>
      <c r="B28" s="191">
        <f t="shared" si="3"/>
        <v>0</v>
      </c>
      <c r="C28" s="207">
        <f t="shared" si="4"/>
        <v>0</v>
      </c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207">
        <f t="shared" si="2"/>
        <v>0</v>
      </c>
      <c r="U28" s="181"/>
      <c r="V28" s="181"/>
      <c r="W28" s="181"/>
      <c r="X28" s="181"/>
      <c r="Y28" s="181"/>
      <c r="Z28" s="181"/>
      <c r="AA28" s="185"/>
      <c r="AB28" s="181"/>
      <c r="AC28" s="211"/>
      <c r="AD28" s="212"/>
    </row>
    <row r="29" s="164" customFormat="1" ht="15.95" customHeight="1" spans="1:30">
      <c r="A29" s="180" t="s">
        <v>1239</v>
      </c>
      <c r="B29" s="191">
        <f t="shared" si="3"/>
        <v>0</v>
      </c>
      <c r="C29" s="207">
        <f t="shared" si="4"/>
        <v>0</v>
      </c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207">
        <f t="shared" si="2"/>
        <v>0</v>
      </c>
      <c r="U29" s="181"/>
      <c r="V29" s="181"/>
      <c r="W29" s="181"/>
      <c r="X29" s="181"/>
      <c r="Y29" s="181"/>
      <c r="Z29" s="181"/>
      <c r="AA29" s="185"/>
      <c r="AB29" s="181"/>
      <c r="AC29" s="211"/>
      <c r="AD29" s="212"/>
    </row>
    <row r="30" s="164" customFormat="1" ht="15.95" customHeight="1" spans="1:30">
      <c r="A30" s="182" t="s">
        <v>1240</v>
      </c>
      <c r="B30" s="191">
        <f t="shared" si="3"/>
        <v>0</v>
      </c>
      <c r="C30" s="207">
        <f t="shared" si="4"/>
        <v>0</v>
      </c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207">
        <f t="shared" si="2"/>
        <v>0</v>
      </c>
      <c r="U30" s="181"/>
      <c r="V30" s="181"/>
      <c r="W30" s="181"/>
      <c r="X30" s="181"/>
      <c r="Y30" s="181"/>
      <c r="Z30" s="181"/>
      <c r="AA30" s="185"/>
      <c r="AB30" s="181"/>
      <c r="AC30" s="211"/>
      <c r="AD30" s="212"/>
    </row>
    <row r="31" s="164" customFormat="1" ht="15.95" customHeight="1" spans="1:30">
      <c r="A31" s="183" t="s">
        <v>1234</v>
      </c>
      <c r="B31" s="191">
        <f t="shared" si="3"/>
        <v>0</v>
      </c>
      <c r="C31" s="207">
        <f t="shared" si="4"/>
        <v>0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207">
        <f t="shared" si="2"/>
        <v>0</v>
      </c>
      <c r="U31" s="181"/>
      <c r="V31" s="181"/>
      <c r="W31" s="181"/>
      <c r="X31" s="181"/>
      <c r="Y31" s="181"/>
      <c r="Z31" s="181"/>
      <c r="AA31" s="185"/>
      <c r="AB31" s="181"/>
      <c r="AC31" s="211"/>
      <c r="AD31" s="212"/>
    </row>
    <row r="32" s="164" customFormat="1" ht="15.95" customHeight="1" spans="1:30">
      <c r="A32" s="182" t="s">
        <v>1241</v>
      </c>
      <c r="B32" s="191">
        <f t="shared" si="3"/>
        <v>0</v>
      </c>
      <c r="C32" s="207">
        <f t="shared" si="4"/>
        <v>0</v>
      </c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207">
        <f t="shared" si="2"/>
        <v>0</v>
      </c>
      <c r="U32" s="181"/>
      <c r="V32" s="181"/>
      <c r="W32" s="181"/>
      <c r="X32" s="181"/>
      <c r="Y32" s="181"/>
      <c r="Z32" s="181"/>
      <c r="AA32" s="185"/>
      <c r="AB32" s="181"/>
      <c r="AC32" s="211"/>
      <c r="AD32" s="212"/>
    </row>
    <row r="33" s="164" customFormat="1" ht="15.95" customHeight="1" spans="1:30">
      <c r="A33" s="182" t="s">
        <v>1242</v>
      </c>
      <c r="B33" s="191">
        <f t="shared" si="3"/>
        <v>0</v>
      </c>
      <c r="C33" s="207">
        <f t="shared" si="4"/>
        <v>0</v>
      </c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207">
        <f t="shared" si="2"/>
        <v>0</v>
      </c>
      <c r="U33" s="181"/>
      <c r="V33" s="181"/>
      <c r="W33" s="181"/>
      <c r="X33" s="181"/>
      <c r="Y33" s="181"/>
      <c r="Z33" s="181"/>
      <c r="AA33" s="185"/>
      <c r="AB33" s="181"/>
      <c r="AC33" s="211"/>
      <c r="AD33" s="212"/>
    </row>
    <row r="34" s="164" customFormat="1" ht="15.95" customHeight="1" spans="1:30">
      <c r="A34" s="182" t="s">
        <v>1243</v>
      </c>
      <c r="B34" s="191">
        <f t="shared" si="3"/>
        <v>0</v>
      </c>
      <c r="C34" s="207">
        <f t="shared" si="4"/>
        <v>0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207">
        <f t="shared" si="2"/>
        <v>0</v>
      </c>
      <c r="U34" s="181"/>
      <c r="V34" s="181"/>
      <c r="W34" s="181"/>
      <c r="X34" s="181"/>
      <c r="Y34" s="181"/>
      <c r="Z34" s="181"/>
      <c r="AA34" s="185"/>
      <c r="AB34" s="181"/>
      <c r="AC34" s="211"/>
      <c r="AD34" s="212"/>
    </row>
    <row r="35" s="164" customFormat="1" ht="15.95" customHeight="1" spans="1:30">
      <c r="A35" s="182" t="s">
        <v>1244</v>
      </c>
      <c r="B35" s="191">
        <f t="shared" si="3"/>
        <v>0</v>
      </c>
      <c r="C35" s="207">
        <f t="shared" si="4"/>
        <v>0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207">
        <f t="shared" si="2"/>
        <v>0</v>
      </c>
      <c r="U35" s="181"/>
      <c r="V35" s="181"/>
      <c r="W35" s="181"/>
      <c r="X35" s="181"/>
      <c r="Y35" s="181"/>
      <c r="Z35" s="181"/>
      <c r="AA35" s="185"/>
      <c r="AB35" s="181"/>
      <c r="AC35" s="211"/>
      <c r="AD35" s="212"/>
    </row>
    <row r="36" s="164" customFormat="1" ht="15.95" customHeight="1" spans="1:30">
      <c r="A36" s="182" t="s">
        <v>1245</v>
      </c>
      <c r="B36" s="191">
        <f t="shared" si="3"/>
        <v>0</v>
      </c>
      <c r="C36" s="207">
        <f t="shared" si="4"/>
        <v>0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207">
        <f t="shared" si="2"/>
        <v>0</v>
      </c>
      <c r="U36" s="181"/>
      <c r="V36" s="181"/>
      <c r="W36" s="181"/>
      <c r="X36" s="181"/>
      <c r="Y36" s="181"/>
      <c r="Z36" s="181"/>
      <c r="AA36" s="185"/>
      <c r="AB36" s="181"/>
      <c r="AC36" s="211"/>
      <c r="AD36" s="212"/>
    </row>
    <row r="37" s="164" customFormat="1" ht="15.95" customHeight="1" spans="1:30">
      <c r="A37" s="180" t="s">
        <v>1246</v>
      </c>
      <c r="B37" s="191">
        <f t="shared" si="3"/>
        <v>0</v>
      </c>
      <c r="C37" s="207">
        <f t="shared" si="4"/>
        <v>0</v>
      </c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207">
        <f t="shared" si="2"/>
        <v>0</v>
      </c>
      <c r="U37" s="181"/>
      <c r="V37" s="181"/>
      <c r="W37" s="181"/>
      <c r="X37" s="181"/>
      <c r="Y37" s="181"/>
      <c r="Z37" s="181"/>
      <c r="AA37" s="185"/>
      <c r="AB37" s="181"/>
      <c r="AC37" s="211"/>
      <c r="AD37" s="212"/>
    </row>
    <row r="38" s="164" customFormat="1" ht="15.95" customHeight="1" spans="1:30">
      <c r="A38" s="182" t="s">
        <v>1247</v>
      </c>
      <c r="B38" s="191">
        <f t="shared" si="3"/>
        <v>0</v>
      </c>
      <c r="C38" s="207">
        <f t="shared" si="4"/>
        <v>0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207">
        <f t="shared" si="2"/>
        <v>0</v>
      </c>
      <c r="U38" s="181"/>
      <c r="V38" s="181"/>
      <c r="W38" s="181"/>
      <c r="X38" s="181"/>
      <c r="Y38" s="181"/>
      <c r="Z38" s="181"/>
      <c r="AA38" s="185"/>
      <c r="AB38" s="181"/>
      <c r="AC38" s="211"/>
      <c r="AD38" s="212"/>
    </row>
    <row r="39" s="164" customFormat="1" ht="15.95" customHeight="1" spans="1:30">
      <c r="A39" s="183" t="s">
        <v>1234</v>
      </c>
      <c r="B39" s="191">
        <f t="shared" si="3"/>
        <v>0</v>
      </c>
      <c r="C39" s="207">
        <f t="shared" si="4"/>
        <v>0</v>
      </c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207">
        <f t="shared" si="2"/>
        <v>0</v>
      </c>
      <c r="U39" s="181"/>
      <c r="V39" s="181"/>
      <c r="W39" s="181"/>
      <c r="X39" s="181"/>
      <c r="Y39" s="181"/>
      <c r="Z39" s="181"/>
      <c r="AA39" s="185"/>
      <c r="AB39" s="181"/>
      <c r="AC39" s="211"/>
      <c r="AD39" s="212"/>
    </row>
    <row r="40" s="164" customFormat="1" ht="15.95" customHeight="1" spans="1:30">
      <c r="A40" s="182" t="s">
        <v>1248</v>
      </c>
      <c r="B40" s="191">
        <f t="shared" si="3"/>
        <v>0</v>
      </c>
      <c r="C40" s="207">
        <f t="shared" si="4"/>
        <v>0</v>
      </c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207">
        <f t="shared" si="2"/>
        <v>0</v>
      </c>
      <c r="U40" s="181"/>
      <c r="V40" s="181"/>
      <c r="W40" s="181"/>
      <c r="X40" s="181"/>
      <c r="Y40" s="181"/>
      <c r="Z40" s="181"/>
      <c r="AA40" s="185"/>
      <c r="AB40" s="181"/>
      <c r="AC40" s="211"/>
      <c r="AD40" s="212"/>
    </row>
    <row r="41" s="164" customFormat="1" ht="15.95" customHeight="1" spans="1:30">
      <c r="A41" s="182" t="s">
        <v>1249</v>
      </c>
      <c r="B41" s="191">
        <f t="shared" si="3"/>
        <v>0</v>
      </c>
      <c r="C41" s="207">
        <f t="shared" si="4"/>
        <v>0</v>
      </c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207">
        <f t="shared" si="2"/>
        <v>0</v>
      </c>
      <c r="U41" s="181"/>
      <c r="V41" s="181"/>
      <c r="W41" s="181"/>
      <c r="X41" s="181"/>
      <c r="Y41" s="181"/>
      <c r="Z41" s="181"/>
      <c r="AA41" s="185"/>
      <c r="AB41" s="181"/>
      <c r="AC41" s="211"/>
      <c r="AD41" s="212"/>
    </row>
    <row r="42" s="164" customFormat="1" ht="15.95" customHeight="1" spans="1:30">
      <c r="A42" s="182" t="s">
        <v>1250</v>
      </c>
      <c r="B42" s="191">
        <f t="shared" si="3"/>
        <v>0</v>
      </c>
      <c r="C42" s="207">
        <f t="shared" si="4"/>
        <v>0</v>
      </c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207">
        <f t="shared" si="2"/>
        <v>0</v>
      </c>
      <c r="U42" s="181"/>
      <c r="V42" s="181"/>
      <c r="W42" s="181"/>
      <c r="X42" s="181"/>
      <c r="Y42" s="181"/>
      <c r="Z42" s="181"/>
      <c r="AA42" s="185"/>
      <c r="AB42" s="181"/>
      <c r="AC42" s="211"/>
      <c r="AD42" s="212"/>
    </row>
    <row r="43" s="164" customFormat="1" ht="15.95" customHeight="1" spans="1:30">
      <c r="A43" s="182" t="s">
        <v>1251</v>
      </c>
      <c r="B43" s="191">
        <f t="shared" si="3"/>
        <v>0</v>
      </c>
      <c r="C43" s="207">
        <f t="shared" si="4"/>
        <v>0</v>
      </c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207">
        <f t="shared" si="2"/>
        <v>0</v>
      </c>
      <c r="U43" s="181"/>
      <c r="V43" s="181"/>
      <c r="W43" s="181"/>
      <c r="X43" s="181"/>
      <c r="Y43" s="181"/>
      <c r="Z43" s="181"/>
      <c r="AA43" s="185"/>
      <c r="AB43" s="181"/>
      <c r="AC43" s="211"/>
      <c r="AD43" s="212"/>
    </row>
    <row r="44" s="164" customFormat="1" ht="15.95" customHeight="1" spans="1:30">
      <c r="A44" s="182" t="s">
        <v>1252</v>
      </c>
      <c r="B44" s="191">
        <f t="shared" si="3"/>
        <v>0</v>
      </c>
      <c r="C44" s="207">
        <f t="shared" si="4"/>
        <v>0</v>
      </c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207">
        <f t="shared" si="2"/>
        <v>0</v>
      </c>
      <c r="U44" s="181"/>
      <c r="V44" s="181"/>
      <c r="W44" s="181"/>
      <c r="X44" s="181"/>
      <c r="Y44" s="181"/>
      <c r="Z44" s="181"/>
      <c r="AA44" s="185"/>
      <c r="AB44" s="181"/>
      <c r="AC44" s="211"/>
      <c r="AD44" s="212"/>
    </row>
    <row r="45" s="164" customFormat="1" ht="15.95" customHeight="1" spans="1:30">
      <c r="A45" s="182" t="s">
        <v>1253</v>
      </c>
      <c r="B45" s="191">
        <f t="shared" si="3"/>
        <v>0</v>
      </c>
      <c r="C45" s="207">
        <f t="shared" si="4"/>
        <v>0</v>
      </c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207">
        <f t="shared" si="2"/>
        <v>0</v>
      </c>
      <c r="U45" s="181"/>
      <c r="V45" s="181"/>
      <c r="W45" s="181"/>
      <c r="X45" s="181"/>
      <c r="Y45" s="181"/>
      <c r="Z45" s="181"/>
      <c r="AA45" s="185"/>
      <c r="AB45" s="181"/>
      <c r="AC45" s="211"/>
      <c r="AD45" s="212"/>
    </row>
    <row r="46" s="164" customFormat="1" ht="15.95" customHeight="1" spans="1:30">
      <c r="A46" s="182" t="s">
        <v>1254</v>
      </c>
      <c r="B46" s="191">
        <f t="shared" si="3"/>
        <v>0</v>
      </c>
      <c r="C46" s="207">
        <f t="shared" si="4"/>
        <v>0</v>
      </c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207">
        <f t="shared" si="2"/>
        <v>0</v>
      </c>
      <c r="U46" s="181"/>
      <c r="V46" s="181"/>
      <c r="W46" s="181"/>
      <c r="X46" s="181"/>
      <c r="Y46" s="181"/>
      <c r="Z46" s="181"/>
      <c r="AA46" s="185"/>
      <c r="AB46" s="181"/>
      <c r="AC46" s="211"/>
      <c r="AD46" s="212"/>
    </row>
    <row r="47" s="164" customFormat="1" ht="15.95" customHeight="1" spans="1:30">
      <c r="A47" s="180" t="s">
        <v>1255</v>
      </c>
      <c r="B47" s="191">
        <f t="shared" si="3"/>
        <v>0</v>
      </c>
      <c r="C47" s="207">
        <f t="shared" si="4"/>
        <v>0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207">
        <f t="shared" si="2"/>
        <v>0</v>
      </c>
      <c r="U47" s="181"/>
      <c r="V47" s="181"/>
      <c r="W47" s="181"/>
      <c r="X47" s="181"/>
      <c r="Y47" s="181"/>
      <c r="Z47" s="181"/>
      <c r="AA47" s="185"/>
      <c r="AB47" s="181"/>
      <c r="AC47" s="211"/>
      <c r="AD47" s="212"/>
    </row>
    <row r="48" s="164" customFormat="1" ht="15.95" customHeight="1" spans="1:30">
      <c r="A48" s="182" t="s">
        <v>1256</v>
      </c>
      <c r="B48" s="191">
        <f t="shared" si="3"/>
        <v>0</v>
      </c>
      <c r="C48" s="207">
        <f t="shared" si="4"/>
        <v>0</v>
      </c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207">
        <f t="shared" si="2"/>
        <v>0</v>
      </c>
      <c r="U48" s="181"/>
      <c r="V48" s="181"/>
      <c r="W48" s="181"/>
      <c r="X48" s="181"/>
      <c r="Y48" s="181"/>
      <c r="Z48" s="181"/>
      <c r="AA48" s="185"/>
      <c r="AB48" s="181"/>
      <c r="AC48" s="211"/>
      <c r="AD48" s="212"/>
    </row>
    <row r="49" s="164" customFormat="1" ht="15.95" customHeight="1" spans="1:30">
      <c r="A49" s="183" t="s">
        <v>1234</v>
      </c>
      <c r="B49" s="191">
        <f t="shared" si="3"/>
        <v>0</v>
      </c>
      <c r="C49" s="207">
        <f t="shared" si="4"/>
        <v>0</v>
      </c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207">
        <f t="shared" si="2"/>
        <v>0</v>
      </c>
      <c r="U49" s="181"/>
      <c r="V49" s="181"/>
      <c r="W49" s="181"/>
      <c r="X49" s="181"/>
      <c r="Y49" s="181"/>
      <c r="Z49" s="181"/>
      <c r="AA49" s="185"/>
      <c r="AB49" s="181"/>
      <c r="AC49" s="211"/>
      <c r="AD49" s="212"/>
    </row>
    <row r="50" s="164" customFormat="1" ht="15.95" customHeight="1" spans="1:30">
      <c r="A50" s="182" t="s">
        <v>1257</v>
      </c>
      <c r="B50" s="191">
        <f t="shared" si="3"/>
        <v>0</v>
      </c>
      <c r="C50" s="207">
        <f t="shared" si="4"/>
        <v>0</v>
      </c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207">
        <f t="shared" si="2"/>
        <v>0</v>
      </c>
      <c r="U50" s="181"/>
      <c r="V50" s="181"/>
      <c r="W50" s="181"/>
      <c r="X50" s="181"/>
      <c r="Y50" s="181"/>
      <c r="Z50" s="181"/>
      <c r="AA50" s="185"/>
      <c r="AB50" s="181"/>
      <c r="AC50" s="211"/>
      <c r="AD50" s="212"/>
    </row>
    <row r="51" s="164" customFormat="1" ht="15.95" customHeight="1" spans="1:30">
      <c r="A51" s="182" t="s">
        <v>1258</v>
      </c>
      <c r="B51" s="191">
        <f t="shared" si="3"/>
        <v>0</v>
      </c>
      <c r="C51" s="207">
        <f t="shared" si="4"/>
        <v>0</v>
      </c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207">
        <f t="shared" si="2"/>
        <v>0</v>
      </c>
      <c r="U51" s="181"/>
      <c r="V51" s="181"/>
      <c r="W51" s="181"/>
      <c r="X51" s="181"/>
      <c r="Y51" s="181"/>
      <c r="Z51" s="181"/>
      <c r="AA51" s="185"/>
      <c r="AB51" s="181"/>
      <c r="AC51" s="211"/>
      <c r="AD51" s="212"/>
    </row>
    <row r="52" s="164" customFormat="1" ht="15.95" customHeight="1" spans="1:30">
      <c r="A52" s="182" t="s">
        <v>1259</v>
      </c>
      <c r="B52" s="191">
        <f t="shared" si="3"/>
        <v>0</v>
      </c>
      <c r="C52" s="207">
        <f t="shared" si="4"/>
        <v>0</v>
      </c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207">
        <f t="shared" si="2"/>
        <v>0</v>
      </c>
      <c r="U52" s="181"/>
      <c r="V52" s="181"/>
      <c r="W52" s="181"/>
      <c r="X52" s="181"/>
      <c r="Y52" s="181"/>
      <c r="Z52" s="181"/>
      <c r="AA52" s="185"/>
      <c r="AB52" s="181"/>
      <c r="AC52" s="211"/>
      <c r="AD52" s="212"/>
    </row>
    <row r="53" s="164" customFormat="1" ht="15.95" customHeight="1" spans="1:30">
      <c r="A53" s="182" t="s">
        <v>1260</v>
      </c>
      <c r="B53" s="191">
        <f t="shared" si="3"/>
        <v>0</v>
      </c>
      <c r="C53" s="207">
        <f t="shared" si="4"/>
        <v>0</v>
      </c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207">
        <f t="shared" si="2"/>
        <v>0</v>
      </c>
      <c r="U53" s="181"/>
      <c r="V53" s="181"/>
      <c r="W53" s="181"/>
      <c r="X53" s="181"/>
      <c r="Y53" s="181"/>
      <c r="Z53" s="181"/>
      <c r="AA53" s="185"/>
      <c r="AB53" s="181"/>
      <c r="AC53" s="211"/>
      <c r="AD53" s="212"/>
    </row>
    <row r="54" s="164" customFormat="1" ht="15.95" customHeight="1" spans="1:30">
      <c r="A54" s="180" t="s">
        <v>1261</v>
      </c>
      <c r="B54" s="191">
        <f t="shared" si="3"/>
        <v>0</v>
      </c>
      <c r="C54" s="207">
        <f t="shared" si="4"/>
        <v>0</v>
      </c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207">
        <f t="shared" si="2"/>
        <v>0</v>
      </c>
      <c r="U54" s="181"/>
      <c r="V54" s="181"/>
      <c r="W54" s="181"/>
      <c r="X54" s="181"/>
      <c r="Y54" s="181"/>
      <c r="Z54" s="181"/>
      <c r="AA54" s="185"/>
      <c r="AB54" s="181"/>
      <c r="AC54" s="211"/>
      <c r="AD54" s="212"/>
    </row>
    <row r="55" s="164" customFormat="1" ht="15.95" customHeight="1" spans="1:30">
      <c r="A55" s="182" t="s">
        <v>1262</v>
      </c>
      <c r="B55" s="191">
        <f t="shared" si="3"/>
        <v>0</v>
      </c>
      <c r="C55" s="207">
        <f t="shared" si="4"/>
        <v>0</v>
      </c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207">
        <f t="shared" si="2"/>
        <v>0</v>
      </c>
      <c r="U55" s="181"/>
      <c r="V55" s="181"/>
      <c r="W55" s="181"/>
      <c r="X55" s="181"/>
      <c r="Y55" s="181"/>
      <c r="Z55" s="181"/>
      <c r="AA55" s="185"/>
      <c r="AB55" s="181"/>
      <c r="AC55" s="211"/>
      <c r="AD55" s="212"/>
    </row>
    <row r="56" s="164" customFormat="1" ht="15.95" customHeight="1" spans="1:30">
      <c r="A56" s="183" t="s">
        <v>1234</v>
      </c>
      <c r="B56" s="191">
        <f t="shared" si="3"/>
        <v>0</v>
      </c>
      <c r="C56" s="207">
        <f t="shared" si="4"/>
        <v>0</v>
      </c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207">
        <f t="shared" si="2"/>
        <v>0</v>
      </c>
      <c r="U56" s="181"/>
      <c r="V56" s="181"/>
      <c r="W56" s="181"/>
      <c r="X56" s="181"/>
      <c r="Y56" s="181"/>
      <c r="Z56" s="181"/>
      <c r="AA56" s="185"/>
      <c r="AB56" s="181"/>
      <c r="AC56" s="211"/>
      <c r="AD56" s="212"/>
    </row>
    <row r="57" s="164" customFormat="1" ht="15.95" customHeight="1" spans="1:30">
      <c r="A57" s="182" t="s">
        <v>1263</v>
      </c>
      <c r="B57" s="191">
        <f t="shared" si="3"/>
        <v>0</v>
      </c>
      <c r="C57" s="207">
        <f t="shared" si="4"/>
        <v>0</v>
      </c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207">
        <f t="shared" si="2"/>
        <v>0</v>
      </c>
      <c r="U57" s="181"/>
      <c r="V57" s="181"/>
      <c r="W57" s="181"/>
      <c r="X57" s="181"/>
      <c r="Y57" s="181"/>
      <c r="Z57" s="181"/>
      <c r="AA57" s="185"/>
      <c r="AB57" s="181"/>
      <c r="AC57" s="211"/>
      <c r="AD57" s="212"/>
    </row>
    <row r="58" s="164" customFormat="1" ht="15.95" customHeight="1" spans="1:30">
      <c r="A58" s="182" t="s">
        <v>1264</v>
      </c>
      <c r="B58" s="191">
        <f t="shared" si="3"/>
        <v>0</v>
      </c>
      <c r="C58" s="207">
        <f t="shared" si="4"/>
        <v>0</v>
      </c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207">
        <f t="shared" si="2"/>
        <v>0</v>
      </c>
      <c r="U58" s="181"/>
      <c r="V58" s="181"/>
      <c r="W58" s="181"/>
      <c r="X58" s="181"/>
      <c r="Y58" s="181"/>
      <c r="Z58" s="181"/>
      <c r="AA58" s="185"/>
      <c r="AB58" s="181"/>
      <c r="AC58" s="211"/>
      <c r="AD58" s="212"/>
    </row>
    <row r="59" s="164" customFormat="1" ht="15.95" customHeight="1" spans="1:30">
      <c r="A59" s="182" t="s">
        <v>1265</v>
      </c>
      <c r="B59" s="191">
        <f t="shared" si="3"/>
        <v>0</v>
      </c>
      <c r="C59" s="207">
        <f t="shared" si="4"/>
        <v>0</v>
      </c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207">
        <f t="shared" si="2"/>
        <v>0</v>
      </c>
      <c r="U59" s="181"/>
      <c r="V59" s="181"/>
      <c r="W59" s="181"/>
      <c r="X59" s="181"/>
      <c r="Y59" s="181"/>
      <c r="Z59" s="181"/>
      <c r="AA59" s="185"/>
      <c r="AB59" s="181"/>
      <c r="AC59" s="211"/>
      <c r="AD59" s="212"/>
    </row>
    <row r="60" s="164" customFormat="1" ht="15.95" customHeight="1" spans="1:30">
      <c r="A60" s="182" t="s">
        <v>1266</v>
      </c>
      <c r="B60" s="191">
        <f t="shared" si="3"/>
        <v>0</v>
      </c>
      <c r="C60" s="207">
        <f t="shared" si="4"/>
        <v>0</v>
      </c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207">
        <f t="shared" si="2"/>
        <v>0</v>
      </c>
      <c r="U60" s="181"/>
      <c r="V60" s="181"/>
      <c r="W60" s="181"/>
      <c r="X60" s="181"/>
      <c r="Y60" s="181"/>
      <c r="Z60" s="181"/>
      <c r="AA60" s="185"/>
      <c r="AB60" s="181"/>
      <c r="AC60" s="211"/>
      <c r="AD60" s="212"/>
    </row>
    <row r="61" s="164" customFormat="1" ht="15.95" customHeight="1" spans="1:30">
      <c r="A61" s="182" t="s">
        <v>1267</v>
      </c>
      <c r="B61" s="191">
        <f t="shared" si="3"/>
        <v>0</v>
      </c>
      <c r="C61" s="207">
        <f t="shared" si="4"/>
        <v>0</v>
      </c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207">
        <f t="shared" si="2"/>
        <v>0</v>
      </c>
      <c r="U61" s="181"/>
      <c r="V61" s="181"/>
      <c r="W61" s="181"/>
      <c r="X61" s="181"/>
      <c r="Y61" s="181"/>
      <c r="Z61" s="181"/>
      <c r="AA61" s="185"/>
      <c r="AB61" s="181"/>
      <c r="AC61" s="211"/>
      <c r="AD61" s="212"/>
    </row>
    <row r="62" s="164" customFormat="1" ht="15.95" customHeight="1" spans="1:30">
      <c r="A62" s="182" t="s">
        <v>1268</v>
      </c>
      <c r="B62" s="191">
        <f t="shared" si="3"/>
        <v>0</v>
      </c>
      <c r="C62" s="207">
        <f t="shared" si="4"/>
        <v>0</v>
      </c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207">
        <f t="shared" si="2"/>
        <v>0</v>
      </c>
      <c r="U62" s="181"/>
      <c r="V62" s="181"/>
      <c r="W62" s="181"/>
      <c r="X62" s="181"/>
      <c r="Y62" s="181"/>
      <c r="Z62" s="181"/>
      <c r="AA62" s="185"/>
      <c r="AB62" s="181"/>
      <c r="AC62" s="211"/>
      <c r="AD62" s="212"/>
    </row>
    <row r="63" s="164" customFormat="1" ht="15.95" customHeight="1" spans="1:30">
      <c r="A63" s="180" t="s">
        <v>1269</v>
      </c>
      <c r="B63" s="191">
        <f t="shared" si="3"/>
        <v>0</v>
      </c>
      <c r="C63" s="207">
        <f t="shared" si="4"/>
        <v>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207">
        <f t="shared" si="2"/>
        <v>0</v>
      </c>
      <c r="U63" s="181"/>
      <c r="V63" s="181"/>
      <c r="W63" s="181"/>
      <c r="X63" s="181"/>
      <c r="Y63" s="181"/>
      <c r="Z63" s="181"/>
      <c r="AA63" s="185"/>
      <c r="AB63" s="181"/>
      <c r="AC63" s="211"/>
      <c r="AD63" s="212"/>
    </row>
    <row r="64" s="164" customFormat="1" ht="15.95" customHeight="1" spans="1:30">
      <c r="A64" s="182" t="s">
        <v>1270</v>
      </c>
      <c r="B64" s="191">
        <f t="shared" si="3"/>
        <v>0</v>
      </c>
      <c r="C64" s="207">
        <f t="shared" si="4"/>
        <v>0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207">
        <f t="shared" si="2"/>
        <v>0</v>
      </c>
      <c r="U64" s="181"/>
      <c r="V64" s="181"/>
      <c r="W64" s="181"/>
      <c r="X64" s="181"/>
      <c r="Y64" s="181"/>
      <c r="Z64" s="181"/>
      <c r="AA64" s="185"/>
      <c r="AB64" s="181"/>
      <c r="AC64" s="211"/>
      <c r="AD64" s="212"/>
    </row>
    <row r="65" s="164" customFormat="1" ht="15.95" customHeight="1" spans="1:30">
      <c r="A65" s="183" t="s">
        <v>1234</v>
      </c>
      <c r="B65" s="191">
        <f t="shared" si="3"/>
        <v>0</v>
      </c>
      <c r="C65" s="207">
        <f t="shared" si="4"/>
        <v>0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207">
        <f t="shared" si="2"/>
        <v>0</v>
      </c>
      <c r="U65" s="181"/>
      <c r="V65" s="181"/>
      <c r="W65" s="181"/>
      <c r="X65" s="181"/>
      <c r="Y65" s="181"/>
      <c r="Z65" s="181"/>
      <c r="AA65" s="185"/>
      <c r="AB65" s="181"/>
      <c r="AC65" s="211"/>
      <c r="AD65" s="212"/>
    </row>
    <row r="66" s="164" customFormat="1" ht="15.95" customHeight="1" spans="1:30">
      <c r="A66" s="182" t="s">
        <v>1271</v>
      </c>
      <c r="B66" s="191">
        <f t="shared" si="3"/>
        <v>0</v>
      </c>
      <c r="C66" s="207">
        <f t="shared" si="4"/>
        <v>0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207">
        <f t="shared" si="2"/>
        <v>0</v>
      </c>
      <c r="U66" s="181"/>
      <c r="V66" s="181"/>
      <c r="W66" s="181"/>
      <c r="X66" s="181"/>
      <c r="Y66" s="181"/>
      <c r="Z66" s="181"/>
      <c r="AA66" s="185"/>
      <c r="AB66" s="181"/>
      <c r="AC66" s="211"/>
      <c r="AD66" s="212"/>
    </row>
    <row r="67" s="164" customFormat="1" ht="15.95" customHeight="1" spans="1:30">
      <c r="A67" s="182" t="s">
        <v>1272</v>
      </c>
      <c r="B67" s="191">
        <f t="shared" si="3"/>
        <v>0</v>
      </c>
      <c r="C67" s="207">
        <f t="shared" si="4"/>
        <v>0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207">
        <f t="shared" si="2"/>
        <v>0</v>
      </c>
      <c r="U67" s="181"/>
      <c r="V67" s="181"/>
      <c r="W67" s="181"/>
      <c r="X67" s="181"/>
      <c r="Y67" s="181"/>
      <c r="Z67" s="181"/>
      <c r="AA67" s="185"/>
      <c r="AB67" s="181"/>
      <c r="AC67" s="211"/>
      <c r="AD67" s="212"/>
    </row>
    <row r="68" s="164" customFormat="1" ht="15.95" customHeight="1" spans="1:30">
      <c r="A68" s="182" t="s">
        <v>1273</v>
      </c>
      <c r="B68" s="191">
        <f t="shared" si="3"/>
        <v>0</v>
      </c>
      <c r="C68" s="207">
        <f t="shared" si="4"/>
        <v>0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207">
        <f t="shared" si="2"/>
        <v>0</v>
      </c>
      <c r="U68" s="181"/>
      <c r="V68" s="181"/>
      <c r="W68" s="181"/>
      <c r="X68" s="181"/>
      <c r="Y68" s="181"/>
      <c r="Z68" s="181"/>
      <c r="AA68" s="185"/>
      <c r="AB68" s="181"/>
      <c r="AC68" s="211"/>
      <c r="AD68" s="212"/>
    </row>
    <row r="69" s="164" customFormat="1" ht="15.95" customHeight="1" spans="1:30">
      <c r="A69" s="182" t="s">
        <v>1274</v>
      </c>
      <c r="B69" s="191">
        <f t="shared" si="3"/>
        <v>0</v>
      </c>
      <c r="C69" s="207">
        <f t="shared" si="4"/>
        <v>0</v>
      </c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207">
        <f t="shared" si="2"/>
        <v>0</v>
      </c>
      <c r="U69" s="181"/>
      <c r="V69" s="181"/>
      <c r="W69" s="181"/>
      <c r="X69" s="181"/>
      <c r="Y69" s="181"/>
      <c r="Z69" s="181"/>
      <c r="AA69" s="185"/>
      <c r="AB69" s="181"/>
      <c r="AC69" s="211"/>
      <c r="AD69" s="212"/>
    </row>
    <row r="70" s="164" customFormat="1" ht="15.95" customHeight="1" spans="1:30">
      <c r="A70" s="182" t="s">
        <v>1275</v>
      </c>
      <c r="B70" s="191">
        <f t="shared" si="3"/>
        <v>0</v>
      </c>
      <c r="C70" s="207">
        <f t="shared" si="4"/>
        <v>0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207">
        <f t="shared" si="2"/>
        <v>0</v>
      </c>
      <c r="U70" s="181"/>
      <c r="V70" s="181"/>
      <c r="W70" s="181"/>
      <c r="X70" s="181"/>
      <c r="Y70" s="181"/>
      <c r="Z70" s="181"/>
      <c r="AA70" s="185"/>
      <c r="AB70" s="181"/>
      <c r="AC70" s="211"/>
      <c r="AD70" s="212"/>
    </row>
    <row r="71" s="164" customFormat="1" ht="15.95" customHeight="1" spans="1:30">
      <c r="A71" s="182" t="s">
        <v>1276</v>
      </c>
      <c r="B71" s="191">
        <f t="shared" si="3"/>
        <v>0</v>
      </c>
      <c r="C71" s="207">
        <f t="shared" si="4"/>
        <v>0</v>
      </c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207">
        <f t="shared" si="2"/>
        <v>0</v>
      </c>
      <c r="U71" s="181"/>
      <c r="V71" s="181"/>
      <c r="W71" s="181"/>
      <c r="X71" s="181"/>
      <c r="Y71" s="181"/>
      <c r="Z71" s="181"/>
      <c r="AA71" s="185"/>
      <c r="AB71" s="181"/>
      <c r="AC71" s="211"/>
      <c r="AD71" s="212"/>
    </row>
    <row r="72" s="164" customFormat="1" ht="15.95" customHeight="1" spans="1:30">
      <c r="A72" s="182" t="s">
        <v>1277</v>
      </c>
      <c r="B72" s="191">
        <f t="shared" si="3"/>
        <v>0</v>
      </c>
      <c r="C72" s="207">
        <f t="shared" si="4"/>
        <v>0</v>
      </c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207">
        <f t="shared" si="2"/>
        <v>0</v>
      </c>
      <c r="U72" s="181"/>
      <c r="V72" s="181"/>
      <c r="W72" s="181"/>
      <c r="X72" s="181"/>
      <c r="Y72" s="181"/>
      <c r="Z72" s="181"/>
      <c r="AA72" s="185"/>
      <c r="AB72" s="181"/>
      <c r="AC72" s="211"/>
      <c r="AD72" s="212"/>
    </row>
    <row r="73" s="164" customFormat="1" ht="15.95" customHeight="1" spans="1:30">
      <c r="A73" s="180" t="s">
        <v>1278</v>
      </c>
      <c r="B73" s="191">
        <f t="shared" si="3"/>
        <v>0</v>
      </c>
      <c r="C73" s="207">
        <f t="shared" si="4"/>
        <v>0</v>
      </c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207">
        <f t="shared" si="2"/>
        <v>0</v>
      </c>
      <c r="U73" s="181"/>
      <c r="V73" s="181"/>
      <c r="W73" s="181"/>
      <c r="X73" s="181"/>
      <c r="Y73" s="181"/>
      <c r="Z73" s="181"/>
      <c r="AA73" s="185"/>
      <c r="AB73" s="181"/>
      <c r="AC73" s="211"/>
      <c r="AD73" s="212"/>
    </row>
    <row r="74" s="164" customFormat="1" ht="15.95" customHeight="1" spans="1:30">
      <c r="A74" s="182" t="s">
        <v>1279</v>
      </c>
      <c r="B74" s="191">
        <f t="shared" si="3"/>
        <v>0</v>
      </c>
      <c r="C74" s="207">
        <f t="shared" si="4"/>
        <v>0</v>
      </c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207">
        <f t="shared" si="2"/>
        <v>0</v>
      </c>
      <c r="U74" s="181"/>
      <c r="V74" s="181"/>
      <c r="W74" s="181"/>
      <c r="X74" s="181"/>
      <c r="Y74" s="181"/>
      <c r="Z74" s="181"/>
      <c r="AA74" s="185"/>
      <c r="AB74" s="181"/>
      <c r="AC74" s="211"/>
      <c r="AD74" s="212"/>
    </row>
    <row r="75" s="164" customFormat="1" ht="15.95" customHeight="1" spans="1:30">
      <c r="A75" s="183" t="s">
        <v>1234</v>
      </c>
      <c r="B75" s="191">
        <f t="shared" si="3"/>
        <v>0</v>
      </c>
      <c r="C75" s="207">
        <f t="shared" si="4"/>
        <v>0</v>
      </c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207">
        <f t="shared" si="2"/>
        <v>0</v>
      </c>
      <c r="U75" s="181"/>
      <c r="V75" s="181"/>
      <c r="W75" s="181"/>
      <c r="X75" s="181"/>
      <c r="Y75" s="181"/>
      <c r="Z75" s="181"/>
      <c r="AA75" s="185"/>
      <c r="AB75" s="181"/>
      <c r="AC75" s="211"/>
      <c r="AD75" s="212"/>
    </row>
    <row r="76" s="164" customFormat="1" ht="15.95" customHeight="1" spans="1:30">
      <c r="A76" s="182" t="s">
        <v>1280</v>
      </c>
      <c r="B76" s="191">
        <f t="shared" si="3"/>
        <v>0</v>
      </c>
      <c r="C76" s="207">
        <f t="shared" si="4"/>
        <v>0</v>
      </c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207">
        <f t="shared" si="2"/>
        <v>0</v>
      </c>
      <c r="U76" s="181"/>
      <c r="V76" s="181"/>
      <c r="W76" s="181"/>
      <c r="X76" s="181"/>
      <c r="Y76" s="181"/>
      <c r="Z76" s="181"/>
      <c r="AA76" s="185"/>
      <c r="AB76" s="181"/>
      <c r="AC76" s="211"/>
      <c r="AD76" s="212"/>
    </row>
    <row r="77" s="164" customFormat="1" ht="15.95" customHeight="1" spans="1:30">
      <c r="A77" s="182" t="s">
        <v>1281</v>
      </c>
      <c r="B77" s="191">
        <f t="shared" si="3"/>
        <v>0</v>
      </c>
      <c r="C77" s="207">
        <f t="shared" si="4"/>
        <v>0</v>
      </c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207">
        <f t="shared" si="2"/>
        <v>0</v>
      </c>
      <c r="U77" s="181"/>
      <c r="V77" s="181"/>
      <c r="W77" s="181"/>
      <c r="X77" s="181"/>
      <c r="Y77" s="181"/>
      <c r="Z77" s="181"/>
      <c r="AA77" s="185"/>
      <c r="AB77" s="181"/>
      <c r="AC77" s="211"/>
      <c r="AD77" s="212"/>
    </row>
    <row r="78" s="164" customFormat="1" ht="15.95" customHeight="1" spans="1:30">
      <c r="A78" s="182" t="s">
        <v>1282</v>
      </c>
      <c r="B78" s="191">
        <f t="shared" ref="B78:B137" si="5">C78+T78</f>
        <v>0</v>
      </c>
      <c r="C78" s="207">
        <f t="shared" ref="C78:C137" si="6">SUM(D78:S78)</f>
        <v>0</v>
      </c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207">
        <f t="shared" si="2"/>
        <v>0</v>
      </c>
      <c r="U78" s="181"/>
      <c r="V78" s="181"/>
      <c r="W78" s="181"/>
      <c r="X78" s="181"/>
      <c r="Y78" s="181"/>
      <c r="Z78" s="181"/>
      <c r="AA78" s="185"/>
      <c r="AB78" s="181"/>
      <c r="AC78" s="211"/>
      <c r="AD78" s="212"/>
    </row>
    <row r="79" s="164" customFormat="1" ht="15.95" customHeight="1" spans="1:30">
      <c r="A79" s="182" t="s">
        <v>1283</v>
      </c>
      <c r="B79" s="191">
        <f t="shared" si="5"/>
        <v>0</v>
      </c>
      <c r="C79" s="207">
        <f t="shared" si="6"/>
        <v>0</v>
      </c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207">
        <f t="shared" si="2"/>
        <v>0</v>
      </c>
      <c r="U79" s="181"/>
      <c r="V79" s="181"/>
      <c r="W79" s="181"/>
      <c r="X79" s="181"/>
      <c r="Y79" s="181"/>
      <c r="Z79" s="181"/>
      <c r="AA79" s="185"/>
      <c r="AB79" s="181"/>
      <c r="AC79" s="211"/>
      <c r="AD79" s="212"/>
    </row>
    <row r="80" s="164" customFormat="1" ht="15.95" customHeight="1" spans="1:30">
      <c r="A80" s="182" t="s">
        <v>1284</v>
      </c>
      <c r="B80" s="191">
        <f t="shared" si="5"/>
        <v>0</v>
      </c>
      <c r="C80" s="207">
        <f t="shared" si="6"/>
        <v>0</v>
      </c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207">
        <f t="shared" si="2"/>
        <v>0</v>
      </c>
      <c r="U80" s="181"/>
      <c r="V80" s="181"/>
      <c r="W80" s="181"/>
      <c r="X80" s="181"/>
      <c r="Y80" s="181"/>
      <c r="Z80" s="181"/>
      <c r="AA80" s="185"/>
      <c r="AB80" s="181"/>
      <c r="AC80" s="211"/>
      <c r="AD80" s="212"/>
    </row>
    <row r="81" s="164" customFormat="1" ht="15.95" customHeight="1" spans="1:30">
      <c r="A81" s="182" t="s">
        <v>1285</v>
      </c>
      <c r="B81" s="191">
        <f t="shared" si="5"/>
        <v>0</v>
      </c>
      <c r="C81" s="207">
        <f t="shared" si="6"/>
        <v>0</v>
      </c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207">
        <f t="shared" si="2"/>
        <v>0</v>
      </c>
      <c r="U81" s="181"/>
      <c r="V81" s="181"/>
      <c r="W81" s="181"/>
      <c r="X81" s="181"/>
      <c r="Y81" s="181"/>
      <c r="Z81" s="181"/>
      <c r="AA81" s="185"/>
      <c r="AB81" s="181"/>
      <c r="AC81" s="211"/>
      <c r="AD81" s="212"/>
    </row>
    <row r="82" s="164" customFormat="1" ht="15.95" customHeight="1" spans="1:30">
      <c r="A82" s="182" t="s">
        <v>1286</v>
      </c>
      <c r="B82" s="191">
        <f t="shared" si="5"/>
        <v>0</v>
      </c>
      <c r="C82" s="207">
        <f t="shared" si="6"/>
        <v>0</v>
      </c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207">
        <f t="shared" si="2"/>
        <v>0</v>
      </c>
      <c r="U82" s="181"/>
      <c r="V82" s="181"/>
      <c r="W82" s="181"/>
      <c r="X82" s="181"/>
      <c r="Y82" s="181"/>
      <c r="Z82" s="181"/>
      <c r="AA82" s="185"/>
      <c r="AB82" s="181"/>
      <c r="AC82" s="211"/>
      <c r="AD82" s="212"/>
    </row>
    <row r="83" s="164" customFormat="1" ht="15.95" customHeight="1" spans="1:30">
      <c r="A83" s="180" t="s">
        <v>1287</v>
      </c>
      <c r="B83" s="191">
        <f t="shared" si="5"/>
        <v>0</v>
      </c>
      <c r="C83" s="207">
        <f t="shared" si="6"/>
        <v>0</v>
      </c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207">
        <f t="shared" si="2"/>
        <v>0</v>
      </c>
      <c r="U83" s="181"/>
      <c r="V83" s="181"/>
      <c r="W83" s="181"/>
      <c r="X83" s="181"/>
      <c r="Y83" s="181"/>
      <c r="Z83" s="181"/>
      <c r="AA83" s="185"/>
      <c r="AB83" s="181"/>
      <c r="AC83" s="211"/>
      <c r="AD83" s="212"/>
    </row>
    <row r="84" s="164" customFormat="1" ht="15.95" customHeight="1" spans="1:30">
      <c r="A84" s="182" t="s">
        <v>1288</v>
      </c>
      <c r="B84" s="191">
        <f t="shared" si="5"/>
        <v>0</v>
      </c>
      <c r="C84" s="207">
        <f t="shared" si="6"/>
        <v>0</v>
      </c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207">
        <f t="shared" si="2"/>
        <v>0</v>
      </c>
      <c r="U84" s="181"/>
      <c r="V84" s="181"/>
      <c r="W84" s="181"/>
      <c r="X84" s="181"/>
      <c r="Y84" s="181"/>
      <c r="Z84" s="181"/>
      <c r="AA84" s="185"/>
      <c r="AB84" s="181"/>
      <c r="AC84" s="211"/>
      <c r="AD84" s="212"/>
    </row>
    <row r="85" s="164" customFormat="1" ht="15.95" customHeight="1" spans="1:30">
      <c r="A85" s="183" t="s">
        <v>1234</v>
      </c>
      <c r="B85" s="191">
        <f t="shared" si="5"/>
        <v>0</v>
      </c>
      <c r="C85" s="207">
        <f t="shared" si="6"/>
        <v>0</v>
      </c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207">
        <f t="shared" si="2"/>
        <v>0</v>
      </c>
      <c r="U85" s="181"/>
      <c r="V85" s="181"/>
      <c r="W85" s="181"/>
      <c r="X85" s="181"/>
      <c r="Y85" s="181"/>
      <c r="Z85" s="181"/>
      <c r="AA85" s="185"/>
      <c r="AB85" s="181"/>
      <c r="AC85" s="211"/>
      <c r="AD85" s="212"/>
    </row>
    <row r="86" s="164" customFormat="1" ht="15.95" customHeight="1" spans="1:30">
      <c r="A86" s="182" t="s">
        <v>1289</v>
      </c>
      <c r="B86" s="191">
        <f t="shared" si="5"/>
        <v>0</v>
      </c>
      <c r="C86" s="207">
        <f t="shared" si="6"/>
        <v>0</v>
      </c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207">
        <f t="shared" si="2"/>
        <v>0</v>
      </c>
      <c r="U86" s="181"/>
      <c r="V86" s="181"/>
      <c r="W86" s="181"/>
      <c r="X86" s="181"/>
      <c r="Y86" s="181"/>
      <c r="Z86" s="181"/>
      <c r="AA86" s="185"/>
      <c r="AB86" s="181"/>
      <c r="AC86" s="211"/>
      <c r="AD86" s="212"/>
    </row>
    <row r="87" s="164" customFormat="1" ht="15.95" customHeight="1" spans="1:30">
      <c r="A87" s="182" t="s">
        <v>1290</v>
      </c>
      <c r="B87" s="191">
        <f t="shared" si="5"/>
        <v>0</v>
      </c>
      <c r="C87" s="207">
        <f t="shared" si="6"/>
        <v>0</v>
      </c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207">
        <f t="shared" si="2"/>
        <v>0</v>
      </c>
      <c r="U87" s="181"/>
      <c r="V87" s="181"/>
      <c r="W87" s="181"/>
      <c r="X87" s="181"/>
      <c r="Y87" s="181"/>
      <c r="Z87" s="181"/>
      <c r="AA87" s="185"/>
      <c r="AB87" s="181"/>
      <c r="AC87" s="211"/>
      <c r="AD87" s="212"/>
    </row>
    <row r="88" s="164" customFormat="1" ht="15.95" customHeight="1" spans="1:30">
      <c r="A88" s="182" t="s">
        <v>1291</v>
      </c>
      <c r="B88" s="191">
        <f t="shared" si="5"/>
        <v>0</v>
      </c>
      <c r="C88" s="207">
        <f t="shared" si="6"/>
        <v>0</v>
      </c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207">
        <f t="shared" si="2"/>
        <v>0</v>
      </c>
      <c r="U88" s="181"/>
      <c r="V88" s="181"/>
      <c r="W88" s="181"/>
      <c r="X88" s="181"/>
      <c r="Y88" s="181"/>
      <c r="Z88" s="181"/>
      <c r="AA88" s="185"/>
      <c r="AB88" s="181"/>
      <c r="AC88" s="211"/>
      <c r="AD88" s="212"/>
    </row>
    <row r="89" s="164" customFormat="1" ht="15.95" customHeight="1" spans="1:30">
      <c r="A89" s="182" t="s">
        <v>1292</v>
      </c>
      <c r="B89" s="191">
        <f t="shared" si="5"/>
        <v>0</v>
      </c>
      <c r="C89" s="207">
        <f t="shared" si="6"/>
        <v>0</v>
      </c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207">
        <f t="shared" si="2"/>
        <v>0</v>
      </c>
      <c r="U89" s="181"/>
      <c r="V89" s="181"/>
      <c r="W89" s="181"/>
      <c r="X89" s="181"/>
      <c r="Y89" s="181"/>
      <c r="Z89" s="181"/>
      <c r="AA89" s="185"/>
      <c r="AB89" s="181"/>
      <c r="AC89" s="211"/>
      <c r="AD89" s="212"/>
    </row>
    <row r="90" s="164" customFormat="1" ht="15.95" customHeight="1" spans="1:30">
      <c r="A90" s="182" t="s">
        <v>1293</v>
      </c>
      <c r="B90" s="191">
        <f t="shared" si="5"/>
        <v>0</v>
      </c>
      <c r="C90" s="207">
        <f t="shared" si="6"/>
        <v>0</v>
      </c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207">
        <f t="shared" si="2"/>
        <v>0</v>
      </c>
      <c r="U90" s="181"/>
      <c r="V90" s="181"/>
      <c r="W90" s="181"/>
      <c r="X90" s="181"/>
      <c r="Y90" s="181"/>
      <c r="Z90" s="181"/>
      <c r="AA90" s="185"/>
      <c r="AB90" s="181"/>
      <c r="AC90" s="211"/>
      <c r="AD90" s="212"/>
    </row>
    <row r="91" s="164" customFormat="1" ht="15.95" customHeight="1" spans="1:30">
      <c r="A91" s="182" t="s">
        <v>1294</v>
      </c>
      <c r="B91" s="191">
        <f t="shared" si="5"/>
        <v>0</v>
      </c>
      <c r="C91" s="207">
        <f t="shared" si="6"/>
        <v>0</v>
      </c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207">
        <f t="shared" si="2"/>
        <v>0</v>
      </c>
      <c r="U91" s="181"/>
      <c r="V91" s="181"/>
      <c r="W91" s="181"/>
      <c r="X91" s="181"/>
      <c r="Y91" s="181"/>
      <c r="Z91" s="181"/>
      <c r="AA91" s="185"/>
      <c r="AB91" s="181"/>
      <c r="AC91" s="211"/>
      <c r="AD91" s="212"/>
    </row>
    <row r="92" s="164" customFormat="1" ht="15.95" customHeight="1" spans="1:30">
      <c r="A92" s="182" t="s">
        <v>1295</v>
      </c>
      <c r="B92" s="191">
        <f t="shared" si="5"/>
        <v>0</v>
      </c>
      <c r="C92" s="207">
        <f t="shared" si="6"/>
        <v>0</v>
      </c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207">
        <f t="shared" si="2"/>
        <v>0</v>
      </c>
      <c r="U92" s="181"/>
      <c r="V92" s="181"/>
      <c r="W92" s="181"/>
      <c r="X92" s="181"/>
      <c r="Y92" s="181"/>
      <c r="Z92" s="181"/>
      <c r="AA92" s="185"/>
      <c r="AB92" s="181"/>
      <c r="AC92" s="211"/>
      <c r="AD92" s="212"/>
    </row>
    <row r="93" s="164" customFormat="1" ht="15.95" customHeight="1" spans="1:30">
      <c r="A93" s="182" t="s">
        <v>1296</v>
      </c>
      <c r="B93" s="191">
        <f t="shared" si="5"/>
        <v>0</v>
      </c>
      <c r="C93" s="207">
        <f t="shared" si="6"/>
        <v>0</v>
      </c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207">
        <f t="shared" si="2"/>
        <v>0</v>
      </c>
      <c r="U93" s="181"/>
      <c r="V93" s="181"/>
      <c r="W93" s="181"/>
      <c r="X93" s="181"/>
      <c r="Y93" s="181"/>
      <c r="Z93" s="181"/>
      <c r="AA93" s="185"/>
      <c r="AB93" s="181"/>
      <c r="AC93" s="211"/>
      <c r="AD93" s="212"/>
    </row>
    <row r="94" s="164" customFormat="1" ht="15.95" customHeight="1" spans="1:30">
      <c r="A94" s="180" t="s">
        <v>1297</v>
      </c>
      <c r="B94" s="191">
        <f t="shared" si="5"/>
        <v>0</v>
      </c>
      <c r="C94" s="207">
        <f t="shared" si="6"/>
        <v>0</v>
      </c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207">
        <f t="shared" si="2"/>
        <v>0</v>
      </c>
      <c r="U94" s="181"/>
      <c r="V94" s="181"/>
      <c r="W94" s="181"/>
      <c r="X94" s="181"/>
      <c r="Y94" s="181"/>
      <c r="Z94" s="181"/>
      <c r="AA94" s="185"/>
      <c r="AB94" s="181"/>
      <c r="AC94" s="211"/>
      <c r="AD94" s="212"/>
    </row>
    <row r="95" s="164" customFormat="1" ht="15.95" customHeight="1" spans="1:30">
      <c r="A95" s="182" t="s">
        <v>1298</v>
      </c>
      <c r="B95" s="191">
        <f t="shared" si="5"/>
        <v>0</v>
      </c>
      <c r="C95" s="207">
        <f t="shared" si="6"/>
        <v>0</v>
      </c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207">
        <f t="shared" si="2"/>
        <v>0</v>
      </c>
      <c r="U95" s="181"/>
      <c r="V95" s="181"/>
      <c r="W95" s="181"/>
      <c r="X95" s="181"/>
      <c r="Y95" s="181"/>
      <c r="Z95" s="181"/>
      <c r="AA95" s="185"/>
      <c r="AB95" s="181"/>
      <c r="AC95" s="211"/>
      <c r="AD95" s="212"/>
    </row>
    <row r="96" s="164" customFormat="1" ht="15.95" customHeight="1" spans="1:30">
      <c r="A96" s="183" t="s">
        <v>1234</v>
      </c>
      <c r="B96" s="191">
        <f t="shared" si="5"/>
        <v>0</v>
      </c>
      <c r="C96" s="207">
        <f t="shared" si="6"/>
        <v>0</v>
      </c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207">
        <f t="shared" si="2"/>
        <v>0</v>
      </c>
      <c r="U96" s="181"/>
      <c r="V96" s="181"/>
      <c r="W96" s="181"/>
      <c r="X96" s="181"/>
      <c r="Y96" s="181"/>
      <c r="Z96" s="181"/>
      <c r="AA96" s="185"/>
      <c r="AB96" s="181"/>
      <c r="AC96" s="211"/>
      <c r="AD96" s="212"/>
    </row>
    <row r="97" s="164" customFormat="1" ht="15.95" customHeight="1" spans="1:30">
      <c r="A97" s="182" t="s">
        <v>1299</v>
      </c>
      <c r="B97" s="191">
        <f t="shared" si="5"/>
        <v>0</v>
      </c>
      <c r="C97" s="207">
        <f t="shared" si="6"/>
        <v>0</v>
      </c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207">
        <f t="shared" si="2"/>
        <v>0</v>
      </c>
      <c r="U97" s="181"/>
      <c r="V97" s="181"/>
      <c r="W97" s="181"/>
      <c r="X97" s="181"/>
      <c r="Y97" s="181"/>
      <c r="Z97" s="181"/>
      <c r="AA97" s="185"/>
      <c r="AB97" s="181"/>
      <c r="AC97" s="211"/>
      <c r="AD97" s="212"/>
    </row>
    <row r="98" s="164" customFormat="1" ht="15.95" customHeight="1" spans="1:30">
      <c r="A98" s="182" t="s">
        <v>1300</v>
      </c>
      <c r="B98" s="191">
        <f t="shared" si="5"/>
        <v>0</v>
      </c>
      <c r="C98" s="207">
        <f t="shared" si="6"/>
        <v>0</v>
      </c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207">
        <f t="shared" si="2"/>
        <v>0</v>
      </c>
      <c r="U98" s="181"/>
      <c r="V98" s="181"/>
      <c r="W98" s="181"/>
      <c r="X98" s="181"/>
      <c r="Y98" s="181"/>
      <c r="Z98" s="181"/>
      <c r="AA98" s="185"/>
      <c r="AB98" s="181"/>
      <c r="AC98" s="211"/>
      <c r="AD98" s="212"/>
    </row>
    <row r="99" s="164" customFormat="1" ht="15.95" customHeight="1" spans="1:30">
      <c r="A99" s="182" t="s">
        <v>1301</v>
      </c>
      <c r="B99" s="191">
        <f t="shared" si="5"/>
        <v>0</v>
      </c>
      <c r="C99" s="207">
        <f t="shared" si="6"/>
        <v>0</v>
      </c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207">
        <f t="shared" si="2"/>
        <v>0</v>
      </c>
      <c r="U99" s="181"/>
      <c r="V99" s="181"/>
      <c r="W99" s="181"/>
      <c r="X99" s="181"/>
      <c r="Y99" s="181"/>
      <c r="Z99" s="181"/>
      <c r="AA99" s="185"/>
      <c r="AB99" s="181"/>
      <c r="AC99" s="211"/>
      <c r="AD99" s="212"/>
    </row>
    <row r="100" s="164" customFormat="1" ht="15.95" customHeight="1" spans="1:30">
      <c r="A100" s="182" t="s">
        <v>1302</v>
      </c>
      <c r="B100" s="191">
        <f t="shared" si="5"/>
        <v>0</v>
      </c>
      <c r="C100" s="207">
        <f t="shared" si="6"/>
        <v>0</v>
      </c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207">
        <f t="shared" si="2"/>
        <v>0</v>
      </c>
      <c r="U100" s="181"/>
      <c r="V100" s="181"/>
      <c r="W100" s="181"/>
      <c r="X100" s="181"/>
      <c r="Y100" s="181"/>
      <c r="Z100" s="181"/>
      <c r="AA100" s="185"/>
      <c r="AB100" s="181"/>
      <c r="AC100" s="211"/>
      <c r="AD100" s="212"/>
    </row>
    <row r="101" s="164" customFormat="1" ht="15.95" customHeight="1" spans="1:30">
      <c r="A101" s="182" t="s">
        <v>1303</v>
      </c>
      <c r="B101" s="191">
        <f t="shared" si="5"/>
        <v>0</v>
      </c>
      <c r="C101" s="207">
        <f t="shared" si="6"/>
        <v>0</v>
      </c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207">
        <f t="shared" si="2"/>
        <v>0</v>
      </c>
      <c r="U101" s="181"/>
      <c r="V101" s="181"/>
      <c r="W101" s="181"/>
      <c r="X101" s="181"/>
      <c r="Y101" s="181"/>
      <c r="Z101" s="181"/>
      <c r="AA101" s="185"/>
      <c r="AB101" s="181"/>
      <c r="AC101" s="211"/>
      <c r="AD101" s="212"/>
    </row>
    <row r="102" s="164" customFormat="1" ht="15.95" customHeight="1" spans="1:30">
      <c r="A102" s="182" t="s">
        <v>1304</v>
      </c>
      <c r="B102" s="191">
        <f t="shared" si="5"/>
        <v>0</v>
      </c>
      <c r="C102" s="207">
        <f t="shared" si="6"/>
        <v>0</v>
      </c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207">
        <f t="shared" si="2"/>
        <v>0</v>
      </c>
      <c r="U102" s="181"/>
      <c r="V102" s="181"/>
      <c r="W102" s="181"/>
      <c r="X102" s="181"/>
      <c r="Y102" s="181"/>
      <c r="Z102" s="181"/>
      <c r="AA102" s="185"/>
      <c r="AB102" s="181"/>
      <c r="AC102" s="211"/>
      <c r="AD102" s="212"/>
    </row>
    <row r="103" s="164" customFormat="1" ht="15.95" customHeight="1" spans="1:30">
      <c r="A103" s="182" t="s">
        <v>1305</v>
      </c>
      <c r="B103" s="191">
        <f t="shared" si="5"/>
        <v>0</v>
      </c>
      <c r="C103" s="207">
        <f t="shared" si="6"/>
        <v>0</v>
      </c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207">
        <f t="shared" si="2"/>
        <v>0</v>
      </c>
      <c r="U103" s="181"/>
      <c r="V103" s="181"/>
      <c r="W103" s="181"/>
      <c r="X103" s="181"/>
      <c r="Y103" s="181"/>
      <c r="Z103" s="181"/>
      <c r="AA103" s="185"/>
      <c r="AB103" s="181"/>
      <c r="AC103" s="211"/>
      <c r="AD103" s="212"/>
    </row>
    <row r="104" s="164" customFormat="1" ht="15.95" customHeight="1" spans="1:30">
      <c r="A104" s="180" t="s">
        <v>1306</v>
      </c>
      <c r="B104" s="191">
        <f t="shared" si="5"/>
        <v>0</v>
      </c>
      <c r="C104" s="207">
        <f t="shared" si="6"/>
        <v>0</v>
      </c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207">
        <f t="shared" si="2"/>
        <v>0</v>
      </c>
      <c r="U104" s="181"/>
      <c r="V104" s="181"/>
      <c r="W104" s="181"/>
      <c r="X104" s="181"/>
      <c r="Y104" s="181"/>
      <c r="Z104" s="181"/>
      <c r="AA104" s="185"/>
      <c r="AB104" s="181"/>
      <c r="AC104" s="211"/>
      <c r="AD104" s="212"/>
    </row>
    <row r="105" s="164" customFormat="1" ht="15.95" customHeight="1" spans="1:30">
      <c r="A105" s="182" t="s">
        <v>1307</v>
      </c>
      <c r="B105" s="191">
        <f t="shared" si="5"/>
        <v>0</v>
      </c>
      <c r="C105" s="207">
        <f t="shared" si="6"/>
        <v>0</v>
      </c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207">
        <f t="shared" si="2"/>
        <v>0</v>
      </c>
      <c r="U105" s="181"/>
      <c r="V105" s="181"/>
      <c r="W105" s="181"/>
      <c r="X105" s="181"/>
      <c r="Y105" s="181"/>
      <c r="Z105" s="181"/>
      <c r="AA105" s="185"/>
      <c r="AB105" s="181"/>
      <c r="AC105" s="211"/>
      <c r="AD105" s="212"/>
    </row>
    <row r="106" s="164" customFormat="1" ht="15.95" customHeight="1" spans="1:30">
      <c r="A106" s="183" t="s">
        <v>1234</v>
      </c>
      <c r="B106" s="191">
        <f t="shared" si="5"/>
        <v>0</v>
      </c>
      <c r="C106" s="207">
        <f t="shared" si="6"/>
        <v>0</v>
      </c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207">
        <f t="shared" si="2"/>
        <v>0</v>
      </c>
      <c r="U106" s="181"/>
      <c r="V106" s="181"/>
      <c r="W106" s="181"/>
      <c r="X106" s="181"/>
      <c r="Y106" s="181"/>
      <c r="Z106" s="181"/>
      <c r="AA106" s="185"/>
      <c r="AB106" s="181"/>
      <c r="AC106" s="211"/>
      <c r="AD106" s="212"/>
    </row>
    <row r="107" s="164" customFormat="1" ht="15.95" customHeight="1" spans="1:30">
      <c r="A107" s="182" t="s">
        <v>1308</v>
      </c>
      <c r="B107" s="191">
        <f t="shared" si="5"/>
        <v>0</v>
      </c>
      <c r="C107" s="207">
        <f t="shared" si="6"/>
        <v>0</v>
      </c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207">
        <f t="shared" si="2"/>
        <v>0</v>
      </c>
      <c r="U107" s="181"/>
      <c r="V107" s="181"/>
      <c r="W107" s="181"/>
      <c r="X107" s="181"/>
      <c r="Y107" s="181"/>
      <c r="Z107" s="181"/>
      <c r="AA107" s="185"/>
      <c r="AB107" s="181"/>
      <c r="AC107" s="211"/>
      <c r="AD107" s="212"/>
    </row>
    <row r="108" s="164" customFormat="1" ht="15.95" customHeight="1" spans="1:30">
      <c r="A108" s="182" t="s">
        <v>1309</v>
      </c>
      <c r="B108" s="191">
        <f t="shared" si="5"/>
        <v>0</v>
      </c>
      <c r="C108" s="207">
        <f t="shared" si="6"/>
        <v>0</v>
      </c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207">
        <f t="shared" si="2"/>
        <v>0</v>
      </c>
      <c r="U108" s="181"/>
      <c r="V108" s="181"/>
      <c r="W108" s="181"/>
      <c r="X108" s="181"/>
      <c r="Y108" s="181"/>
      <c r="Z108" s="181"/>
      <c r="AA108" s="185"/>
      <c r="AB108" s="181"/>
      <c r="AC108" s="211"/>
      <c r="AD108" s="212"/>
    </row>
    <row r="109" s="164" customFormat="1" ht="15.95" customHeight="1" spans="1:30">
      <c r="A109" s="182" t="s">
        <v>1310</v>
      </c>
      <c r="B109" s="191">
        <f t="shared" si="5"/>
        <v>0</v>
      </c>
      <c r="C109" s="207">
        <f t="shared" si="6"/>
        <v>0</v>
      </c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207">
        <f t="shared" si="2"/>
        <v>0</v>
      </c>
      <c r="U109" s="181"/>
      <c r="V109" s="181"/>
      <c r="W109" s="181"/>
      <c r="X109" s="181"/>
      <c r="Y109" s="181"/>
      <c r="Z109" s="181"/>
      <c r="AA109" s="185"/>
      <c r="AB109" s="181"/>
      <c r="AC109" s="211"/>
      <c r="AD109" s="212"/>
    </row>
    <row r="110" s="164" customFormat="1" ht="15.95" customHeight="1" spans="1:30">
      <c r="A110" s="182" t="s">
        <v>1311</v>
      </c>
      <c r="B110" s="191">
        <f t="shared" si="5"/>
        <v>0</v>
      </c>
      <c r="C110" s="207">
        <f t="shared" si="6"/>
        <v>0</v>
      </c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207">
        <f t="shared" si="2"/>
        <v>0</v>
      </c>
      <c r="U110" s="181"/>
      <c r="V110" s="181"/>
      <c r="W110" s="181"/>
      <c r="X110" s="181"/>
      <c r="Y110" s="181"/>
      <c r="Z110" s="181"/>
      <c r="AA110" s="185"/>
      <c r="AB110" s="181"/>
      <c r="AC110" s="211"/>
      <c r="AD110" s="212"/>
    </row>
    <row r="111" s="164" customFormat="1" ht="15.95" customHeight="1" spans="1:30">
      <c r="A111" s="182" t="s">
        <v>1312</v>
      </c>
      <c r="B111" s="191">
        <f t="shared" si="5"/>
        <v>0</v>
      </c>
      <c r="C111" s="207">
        <f t="shared" si="6"/>
        <v>0</v>
      </c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207">
        <f t="shared" si="2"/>
        <v>0</v>
      </c>
      <c r="U111" s="181"/>
      <c r="V111" s="181"/>
      <c r="W111" s="181"/>
      <c r="X111" s="181"/>
      <c r="Y111" s="181"/>
      <c r="Z111" s="181"/>
      <c r="AA111" s="185"/>
      <c r="AB111" s="181"/>
      <c r="AC111" s="211"/>
      <c r="AD111" s="212"/>
    </row>
    <row r="112" s="164" customFormat="1" ht="15.95" customHeight="1" spans="1:30">
      <c r="A112" s="182" t="s">
        <v>1313</v>
      </c>
      <c r="B112" s="191">
        <f t="shared" si="5"/>
        <v>0</v>
      </c>
      <c r="C112" s="207">
        <f t="shared" si="6"/>
        <v>0</v>
      </c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207">
        <f t="shared" si="2"/>
        <v>0</v>
      </c>
      <c r="U112" s="181"/>
      <c r="V112" s="181"/>
      <c r="W112" s="181"/>
      <c r="X112" s="181"/>
      <c r="Y112" s="181"/>
      <c r="Z112" s="181"/>
      <c r="AA112" s="185"/>
      <c r="AB112" s="181"/>
      <c r="AC112" s="211"/>
      <c r="AD112" s="212"/>
    </row>
    <row r="113" s="164" customFormat="1" ht="15.95" customHeight="1" spans="1:30">
      <c r="A113" s="182" t="s">
        <v>1314</v>
      </c>
      <c r="B113" s="191">
        <f t="shared" si="5"/>
        <v>0</v>
      </c>
      <c r="C113" s="207">
        <f t="shared" si="6"/>
        <v>0</v>
      </c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207">
        <f t="shared" si="2"/>
        <v>0</v>
      </c>
      <c r="U113" s="181"/>
      <c r="V113" s="181"/>
      <c r="W113" s="181"/>
      <c r="X113" s="181"/>
      <c r="Y113" s="181"/>
      <c r="Z113" s="181"/>
      <c r="AA113" s="185"/>
      <c r="AB113" s="181"/>
      <c r="AC113" s="211"/>
      <c r="AD113" s="212"/>
    </row>
    <row r="114" s="164" customFormat="1" ht="15.95" customHeight="1" spans="1:30">
      <c r="A114" s="182" t="s">
        <v>1315</v>
      </c>
      <c r="B114" s="191">
        <f t="shared" si="5"/>
        <v>0</v>
      </c>
      <c r="C114" s="207">
        <f t="shared" si="6"/>
        <v>0</v>
      </c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207">
        <f t="shared" si="2"/>
        <v>0</v>
      </c>
      <c r="U114" s="181"/>
      <c r="V114" s="181"/>
      <c r="W114" s="181"/>
      <c r="X114" s="181"/>
      <c r="Y114" s="181"/>
      <c r="Z114" s="181"/>
      <c r="AA114" s="185"/>
      <c r="AB114" s="181"/>
      <c r="AC114" s="211"/>
      <c r="AD114" s="212"/>
    </row>
    <row r="115" s="164" customFormat="1" ht="15.95" customHeight="1" spans="1:30">
      <c r="A115" s="182" t="s">
        <v>1316</v>
      </c>
      <c r="B115" s="191">
        <f t="shared" si="5"/>
        <v>0</v>
      </c>
      <c r="C115" s="207">
        <f t="shared" si="6"/>
        <v>0</v>
      </c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207">
        <f t="shared" si="2"/>
        <v>0</v>
      </c>
      <c r="U115" s="181"/>
      <c r="V115" s="181"/>
      <c r="W115" s="181"/>
      <c r="X115" s="181"/>
      <c r="Y115" s="181"/>
      <c r="Z115" s="181"/>
      <c r="AA115" s="185"/>
      <c r="AB115" s="181"/>
      <c r="AC115" s="211"/>
      <c r="AD115" s="212"/>
    </row>
    <row r="116" s="164" customFormat="1" ht="15.95" customHeight="1" spans="1:30">
      <c r="A116" s="180" t="s">
        <v>1317</v>
      </c>
      <c r="B116" s="191">
        <f t="shared" si="5"/>
        <v>0</v>
      </c>
      <c r="C116" s="207">
        <f t="shared" si="6"/>
        <v>0</v>
      </c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207">
        <f t="shared" si="2"/>
        <v>0</v>
      </c>
      <c r="U116" s="181"/>
      <c r="V116" s="181"/>
      <c r="W116" s="181"/>
      <c r="X116" s="181"/>
      <c r="Y116" s="181"/>
      <c r="Z116" s="181"/>
      <c r="AA116" s="185"/>
      <c r="AB116" s="181"/>
      <c r="AC116" s="211"/>
      <c r="AD116" s="212"/>
    </row>
    <row r="117" s="164" customFormat="1" ht="15.95" customHeight="1" spans="1:30">
      <c r="A117" s="182" t="s">
        <v>1318</v>
      </c>
      <c r="B117" s="191">
        <f t="shared" si="5"/>
        <v>0</v>
      </c>
      <c r="C117" s="207">
        <f t="shared" si="6"/>
        <v>0</v>
      </c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207">
        <f t="shared" si="2"/>
        <v>0</v>
      </c>
      <c r="U117" s="181"/>
      <c r="V117" s="181"/>
      <c r="W117" s="181"/>
      <c r="X117" s="181"/>
      <c r="Y117" s="181"/>
      <c r="Z117" s="181"/>
      <c r="AA117" s="185"/>
      <c r="AB117" s="181"/>
      <c r="AC117" s="211"/>
      <c r="AD117" s="212"/>
    </row>
    <row r="118" s="164" customFormat="1" ht="15.95" customHeight="1" spans="1:30">
      <c r="A118" s="183" t="s">
        <v>1234</v>
      </c>
      <c r="B118" s="191">
        <f t="shared" si="5"/>
        <v>0</v>
      </c>
      <c r="C118" s="207">
        <f t="shared" si="6"/>
        <v>0</v>
      </c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207">
        <f t="shared" si="2"/>
        <v>0</v>
      </c>
      <c r="U118" s="181"/>
      <c r="V118" s="181"/>
      <c r="W118" s="181"/>
      <c r="X118" s="181"/>
      <c r="Y118" s="181"/>
      <c r="Z118" s="181"/>
      <c r="AA118" s="185"/>
      <c r="AB118" s="181"/>
      <c r="AC118" s="211"/>
      <c r="AD118" s="212"/>
    </row>
    <row r="119" s="164" customFormat="1" ht="15.95" customHeight="1" spans="1:30">
      <c r="A119" s="182" t="s">
        <v>1319</v>
      </c>
      <c r="B119" s="191">
        <f t="shared" si="5"/>
        <v>0</v>
      </c>
      <c r="C119" s="207">
        <f t="shared" si="6"/>
        <v>0</v>
      </c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207">
        <f t="shared" si="2"/>
        <v>0</v>
      </c>
      <c r="U119" s="181"/>
      <c r="V119" s="181"/>
      <c r="W119" s="181"/>
      <c r="X119" s="181"/>
      <c r="Y119" s="181"/>
      <c r="Z119" s="181"/>
      <c r="AA119" s="185"/>
      <c r="AB119" s="181"/>
      <c r="AC119" s="211"/>
      <c r="AD119" s="212"/>
    </row>
    <row r="120" s="164" customFormat="1" ht="15.95" customHeight="1" spans="1:30">
      <c r="A120" s="182" t="s">
        <v>1320</v>
      </c>
      <c r="B120" s="191">
        <f t="shared" si="5"/>
        <v>0</v>
      </c>
      <c r="C120" s="207">
        <f t="shared" si="6"/>
        <v>0</v>
      </c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207">
        <f t="shared" si="2"/>
        <v>0</v>
      </c>
      <c r="U120" s="181"/>
      <c r="V120" s="181"/>
      <c r="W120" s="181"/>
      <c r="X120" s="181"/>
      <c r="Y120" s="181"/>
      <c r="Z120" s="181"/>
      <c r="AA120" s="185"/>
      <c r="AB120" s="181"/>
      <c r="AC120" s="211"/>
      <c r="AD120" s="212"/>
    </row>
    <row r="121" s="164" customFormat="1" ht="15.95" customHeight="1" spans="1:30">
      <c r="A121" s="182" t="s">
        <v>1321</v>
      </c>
      <c r="B121" s="191">
        <f t="shared" si="5"/>
        <v>0</v>
      </c>
      <c r="C121" s="207">
        <f t="shared" si="6"/>
        <v>0</v>
      </c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207">
        <f t="shared" si="2"/>
        <v>0</v>
      </c>
      <c r="U121" s="181"/>
      <c r="V121" s="181"/>
      <c r="W121" s="181"/>
      <c r="X121" s="181"/>
      <c r="Y121" s="181"/>
      <c r="Z121" s="181"/>
      <c r="AA121" s="185"/>
      <c r="AB121" s="181"/>
      <c r="AC121" s="211"/>
      <c r="AD121" s="212"/>
    </row>
    <row r="122" s="164" customFormat="1" ht="15.95" customHeight="1" spans="1:30">
      <c r="A122" s="182" t="s">
        <v>1322</v>
      </c>
      <c r="B122" s="191">
        <f t="shared" si="5"/>
        <v>0</v>
      </c>
      <c r="C122" s="207">
        <f t="shared" si="6"/>
        <v>0</v>
      </c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207">
        <f t="shared" si="2"/>
        <v>0</v>
      </c>
      <c r="U122" s="181"/>
      <c r="V122" s="181"/>
      <c r="W122" s="181"/>
      <c r="X122" s="181"/>
      <c r="Y122" s="181"/>
      <c r="Z122" s="181"/>
      <c r="AA122" s="185"/>
      <c r="AB122" s="181"/>
      <c r="AC122" s="211"/>
      <c r="AD122" s="212"/>
    </row>
    <row r="123" s="164" customFormat="1" ht="15.95" customHeight="1" spans="1:30">
      <c r="A123" s="182" t="s">
        <v>1323</v>
      </c>
      <c r="B123" s="191">
        <f t="shared" si="5"/>
        <v>0</v>
      </c>
      <c r="C123" s="207">
        <f t="shared" si="6"/>
        <v>0</v>
      </c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207">
        <f t="shared" si="2"/>
        <v>0</v>
      </c>
      <c r="U123" s="181"/>
      <c r="V123" s="181"/>
      <c r="W123" s="181"/>
      <c r="X123" s="181"/>
      <c r="Y123" s="181"/>
      <c r="Z123" s="181"/>
      <c r="AA123" s="185"/>
      <c r="AB123" s="181"/>
      <c r="AC123" s="211"/>
      <c r="AD123" s="212"/>
    </row>
    <row r="124" s="164" customFormat="1" ht="15.95" customHeight="1" spans="1:30">
      <c r="A124" s="182" t="s">
        <v>1324</v>
      </c>
      <c r="B124" s="191">
        <f t="shared" si="5"/>
        <v>0</v>
      </c>
      <c r="C124" s="207">
        <f t="shared" si="6"/>
        <v>0</v>
      </c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207">
        <f t="shared" si="2"/>
        <v>0</v>
      </c>
      <c r="U124" s="181"/>
      <c r="V124" s="181"/>
      <c r="W124" s="181"/>
      <c r="X124" s="181"/>
      <c r="Y124" s="181"/>
      <c r="Z124" s="181"/>
      <c r="AA124" s="185"/>
      <c r="AB124" s="181"/>
      <c r="AC124" s="211"/>
      <c r="AD124" s="212"/>
    </row>
    <row r="125" s="164" customFormat="1" ht="15.95" customHeight="1" spans="1:30">
      <c r="A125" s="182" t="s">
        <v>1325</v>
      </c>
      <c r="B125" s="191">
        <f t="shared" si="5"/>
        <v>0</v>
      </c>
      <c r="C125" s="207">
        <f t="shared" si="6"/>
        <v>0</v>
      </c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207">
        <f t="shared" si="2"/>
        <v>0</v>
      </c>
      <c r="U125" s="181"/>
      <c r="V125" s="181"/>
      <c r="W125" s="181"/>
      <c r="X125" s="181"/>
      <c r="Y125" s="181"/>
      <c r="Z125" s="181"/>
      <c r="AA125" s="185"/>
      <c r="AB125" s="181"/>
      <c r="AC125" s="211"/>
      <c r="AD125" s="212"/>
    </row>
    <row r="126" s="164" customFormat="1" ht="15.95" customHeight="1" spans="1:30">
      <c r="A126" s="182" t="s">
        <v>1326</v>
      </c>
      <c r="B126" s="191">
        <f t="shared" si="5"/>
        <v>0</v>
      </c>
      <c r="C126" s="207">
        <f t="shared" si="6"/>
        <v>0</v>
      </c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207">
        <f t="shared" si="2"/>
        <v>0</v>
      </c>
      <c r="U126" s="181"/>
      <c r="V126" s="181"/>
      <c r="W126" s="181"/>
      <c r="X126" s="181"/>
      <c r="Y126" s="181"/>
      <c r="Z126" s="181"/>
      <c r="AA126" s="185"/>
      <c r="AB126" s="181"/>
      <c r="AC126" s="211"/>
      <c r="AD126" s="212"/>
    </row>
    <row r="127" s="164" customFormat="1" ht="15.95" customHeight="1" spans="1:30">
      <c r="A127" s="180" t="s">
        <v>1327</v>
      </c>
      <c r="B127" s="191">
        <f t="shared" si="5"/>
        <v>0</v>
      </c>
      <c r="C127" s="207">
        <f t="shared" si="6"/>
        <v>0</v>
      </c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207">
        <f t="shared" si="2"/>
        <v>0</v>
      </c>
      <c r="U127" s="181"/>
      <c r="V127" s="181"/>
      <c r="W127" s="181"/>
      <c r="X127" s="181"/>
      <c r="Y127" s="181"/>
      <c r="Z127" s="181"/>
      <c r="AA127" s="185"/>
      <c r="AB127" s="181"/>
      <c r="AC127" s="211"/>
      <c r="AD127" s="212"/>
    </row>
    <row r="128" s="164" customFormat="1" ht="15.95" customHeight="1" spans="1:30">
      <c r="A128" s="182" t="s">
        <v>1328</v>
      </c>
      <c r="B128" s="191">
        <f t="shared" si="5"/>
        <v>0</v>
      </c>
      <c r="C128" s="207">
        <f t="shared" si="6"/>
        <v>0</v>
      </c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207">
        <f t="shared" si="2"/>
        <v>0</v>
      </c>
      <c r="U128" s="181"/>
      <c r="V128" s="181"/>
      <c r="W128" s="181"/>
      <c r="X128" s="181"/>
      <c r="Y128" s="181"/>
      <c r="Z128" s="181"/>
      <c r="AA128" s="185"/>
      <c r="AB128" s="181"/>
      <c r="AC128" s="211"/>
      <c r="AD128" s="212"/>
    </row>
    <row r="129" s="164" customFormat="1" ht="15.95" customHeight="1" spans="1:30">
      <c r="A129" s="183" t="s">
        <v>1234</v>
      </c>
      <c r="B129" s="191">
        <f t="shared" si="5"/>
        <v>0</v>
      </c>
      <c r="C129" s="207">
        <f t="shared" si="6"/>
        <v>0</v>
      </c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207">
        <f t="shared" si="2"/>
        <v>0</v>
      </c>
      <c r="U129" s="181"/>
      <c r="V129" s="181"/>
      <c r="W129" s="181"/>
      <c r="X129" s="181"/>
      <c r="Y129" s="181"/>
      <c r="Z129" s="181"/>
      <c r="AA129" s="185"/>
      <c r="AB129" s="181"/>
      <c r="AC129" s="211"/>
      <c r="AD129" s="212"/>
    </row>
    <row r="130" s="164" customFormat="1" ht="15.95" customHeight="1" spans="1:30">
      <c r="A130" s="182" t="s">
        <v>1329</v>
      </c>
      <c r="B130" s="191">
        <f t="shared" si="5"/>
        <v>0</v>
      </c>
      <c r="C130" s="207">
        <f t="shared" si="6"/>
        <v>0</v>
      </c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207">
        <f t="shared" si="2"/>
        <v>0</v>
      </c>
      <c r="U130" s="181"/>
      <c r="V130" s="181"/>
      <c r="W130" s="181"/>
      <c r="X130" s="181"/>
      <c r="Y130" s="181"/>
      <c r="Z130" s="181"/>
      <c r="AA130" s="185"/>
      <c r="AB130" s="181"/>
      <c r="AC130" s="211"/>
      <c r="AD130" s="212"/>
    </row>
    <row r="131" s="164" customFormat="1" ht="15.95" customHeight="1" spans="1:30">
      <c r="A131" s="182" t="s">
        <v>1330</v>
      </c>
      <c r="B131" s="191">
        <f t="shared" si="5"/>
        <v>8755</v>
      </c>
      <c r="C131" s="207">
        <f t="shared" si="6"/>
        <v>4610</v>
      </c>
      <c r="D131" s="181">
        <v>2565</v>
      </c>
      <c r="E131" s="181"/>
      <c r="F131" s="181">
        <v>273</v>
      </c>
      <c r="G131" s="181"/>
      <c r="H131" s="181">
        <v>133</v>
      </c>
      <c r="I131" s="181">
        <v>15</v>
      </c>
      <c r="J131" s="181">
        <v>208</v>
      </c>
      <c r="K131" s="181">
        <v>300</v>
      </c>
      <c r="L131" s="181">
        <v>48</v>
      </c>
      <c r="M131" s="181">
        <v>76</v>
      </c>
      <c r="N131" s="181">
        <v>385</v>
      </c>
      <c r="O131" s="181">
        <v>235</v>
      </c>
      <c r="P131" s="181">
        <v>32</v>
      </c>
      <c r="Q131" s="181">
        <v>340</v>
      </c>
      <c r="R131" s="181"/>
      <c r="S131" s="181"/>
      <c r="T131" s="207">
        <f t="shared" si="2"/>
        <v>4145</v>
      </c>
      <c r="U131" s="181">
        <v>430</v>
      </c>
      <c r="V131" s="181">
        <v>486</v>
      </c>
      <c r="W131" s="181">
        <v>752</v>
      </c>
      <c r="X131" s="181"/>
      <c r="Y131" s="181">
        <v>35</v>
      </c>
      <c r="Z131" s="181"/>
      <c r="AA131" s="185"/>
      <c r="AB131" s="181">
        <v>2442</v>
      </c>
      <c r="AC131" s="211">
        <v>2206</v>
      </c>
      <c r="AD131" s="212"/>
    </row>
    <row r="132" s="164" customFormat="1" ht="15.95" customHeight="1" spans="1:30">
      <c r="A132" s="182" t="s">
        <v>1331</v>
      </c>
      <c r="B132" s="191">
        <f t="shared" si="5"/>
        <v>0</v>
      </c>
      <c r="C132" s="207">
        <f t="shared" si="6"/>
        <v>0</v>
      </c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207">
        <f t="shared" si="2"/>
        <v>0</v>
      </c>
      <c r="U132" s="181"/>
      <c r="V132" s="181"/>
      <c r="W132" s="181"/>
      <c r="X132" s="181"/>
      <c r="Y132" s="181"/>
      <c r="Z132" s="181"/>
      <c r="AA132" s="185"/>
      <c r="AB132" s="181"/>
      <c r="AC132" s="211"/>
      <c r="AD132" s="212"/>
    </row>
    <row r="133" s="164" customFormat="1" ht="15.95" customHeight="1" spans="1:30">
      <c r="A133" s="182" t="s">
        <v>1332</v>
      </c>
      <c r="B133" s="191">
        <f t="shared" si="5"/>
        <v>0</v>
      </c>
      <c r="C133" s="207">
        <f t="shared" si="6"/>
        <v>0</v>
      </c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207">
        <f t="shared" si="2"/>
        <v>0</v>
      </c>
      <c r="U133" s="181"/>
      <c r="V133" s="181"/>
      <c r="W133" s="181"/>
      <c r="X133" s="181"/>
      <c r="Y133" s="181"/>
      <c r="Z133" s="181"/>
      <c r="AA133" s="185"/>
      <c r="AB133" s="181"/>
      <c r="AC133" s="211"/>
      <c r="AD133" s="212"/>
    </row>
    <row r="134" s="164" customFormat="1" ht="15.95" customHeight="1" spans="1:30">
      <c r="A134" s="182" t="s">
        <v>1333</v>
      </c>
      <c r="B134" s="191">
        <f t="shared" si="5"/>
        <v>0</v>
      </c>
      <c r="C134" s="207">
        <f t="shared" si="6"/>
        <v>0</v>
      </c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207">
        <f t="shared" si="2"/>
        <v>0</v>
      </c>
      <c r="U134" s="181"/>
      <c r="V134" s="181"/>
      <c r="W134" s="181"/>
      <c r="X134" s="181"/>
      <c r="Y134" s="181"/>
      <c r="Z134" s="181"/>
      <c r="AA134" s="185"/>
      <c r="AB134" s="181"/>
      <c r="AC134" s="211"/>
      <c r="AD134" s="212"/>
    </row>
    <row r="135" s="164" customFormat="1" ht="15.95" customHeight="1" spans="1:30">
      <c r="A135" s="182" t="s">
        <v>1334</v>
      </c>
      <c r="B135" s="191">
        <f t="shared" si="5"/>
        <v>0</v>
      </c>
      <c r="C135" s="207">
        <f t="shared" si="6"/>
        <v>0</v>
      </c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207">
        <f t="shared" si="2"/>
        <v>0</v>
      </c>
      <c r="U135" s="181"/>
      <c r="V135" s="181"/>
      <c r="W135" s="181"/>
      <c r="X135" s="181"/>
      <c r="Y135" s="181"/>
      <c r="Z135" s="181"/>
      <c r="AA135" s="185"/>
      <c r="AB135" s="181"/>
      <c r="AC135" s="211"/>
      <c r="AD135" s="212"/>
    </row>
    <row r="136" s="164" customFormat="1" ht="15.95" customHeight="1" spans="1:30">
      <c r="A136" s="182" t="s">
        <v>1335</v>
      </c>
      <c r="B136" s="191">
        <f t="shared" si="5"/>
        <v>0</v>
      </c>
      <c r="C136" s="207">
        <f t="shared" si="6"/>
        <v>0</v>
      </c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207">
        <f t="shared" si="2"/>
        <v>0</v>
      </c>
      <c r="U136" s="181"/>
      <c r="V136" s="181"/>
      <c r="W136" s="181"/>
      <c r="X136" s="181"/>
      <c r="Y136" s="181"/>
      <c r="Z136" s="181"/>
      <c r="AA136" s="185"/>
      <c r="AB136" s="181"/>
      <c r="AC136" s="211"/>
      <c r="AD136" s="212"/>
    </row>
    <row r="137" s="164" customFormat="1" ht="15.95" customHeight="1" spans="1:30">
      <c r="A137" s="182" t="s">
        <v>1336</v>
      </c>
      <c r="B137" s="191">
        <f t="shared" si="5"/>
        <v>0</v>
      </c>
      <c r="C137" s="207">
        <f t="shared" si="6"/>
        <v>0</v>
      </c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207">
        <f t="shared" si="2"/>
        <v>0</v>
      </c>
      <c r="U137" s="181"/>
      <c r="V137" s="181"/>
      <c r="W137" s="181"/>
      <c r="X137" s="181"/>
      <c r="Y137" s="181"/>
      <c r="Z137" s="181"/>
      <c r="AA137" s="185"/>
      <c r="AB137" s="181"/>
      <c r="AC137" s="211"/>
      <c r="AD137" s="212"/>
    </row>
  </sheetData>
  <mergeCells count="5">
    <mergeCell ref="A2:Z2"/>
    <mergeCell ref="C5:S5"/>
    <mergeCell ref="T5:AB5"/>
    <mergeCell ref="A4:A6"/>
    <mergeCell ref="B5:B6"/>
  </mergeCells>
  <printOptions horizontalCentered="1" verticalCentered="1"/>
  <pageMargins left="0.196527777777778" right="0.196527777777778" top="0.590277777777778" bottom="0.471527777777778" header="0.313888888888889" footer="0.313888888888889"/>
  <pageSetup paperSize="9" scale="7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7030A0"/>
  </sheetPr>
  <dimension ref="A1:Z137"/>
  <sheetViews>
    <sheetView showGridLines="0" showZeros="0" workbookViewId="0">
      <pane xSplit="1" ySplit="7" topLeftCell="B119" activePane="bottomRight" state="frozen"/>
      <selection/>
      <selection pane="topRight"/>
      <selection pane="bottomLeft"/>
      <selection pane="bottomRight" activeCell="C131" sqref="C131"/>
    </sheetView>
  </sheetViews>
  <sheetFormatPr defaultColWidth="5.75" defaultRowHeight="14.25"/>
  <cols>
    <col min="1" max="1" width="19.75" style="165" customWidth="1"/>
    <col min="2" max="2" width="7.5" style="165" customWidth="1"/>
    <col min="3" max="5" width="5.625" style="165" customWidth="1"/>
    <col min="6" max="6" width="5.75" style="165" customWidth="1"/>
    <col min="7" max="9" width="5.625" style="165" customWidth="1"/>
    <col min="10" max="10" width="6.25" style="165" customWidth="1"/>
    <col min="11" max="15" width="5.375" style="165" customWidth="1"/>
    <col min="16" max="16" width="5.375" style="166" customWidth="1"/>
    <col min="17" max="25" width="5.375" style="165" customWidth="1"/>
    <col min="26" max="16384" width="5.75" style="165"/>
  </cols>
  <sheetData>
    <row r="1" spans="1:1">
      <c r="A1" s="126" t="s">
        <v>1337</v>
      </c>
    </row>
    <row r="2" ht="33.95" customHeight="1" spans="1:26">
      <c r="A2" s="97" t="s">
        <v>1186</v>
      </c>
      <c r="B2" s="97" t="s">
        <v>1187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ht="17.1" customHeight="1" spans="1:25">
      <c r="A3" s="169"/>
      <c r="B3" s="169" t="s">
        <v>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92"/>
      <c r="Q3" s="169"/>
      <c r="R3" s="169"/>
      <c r="S3" s="169"/>
      <c r="T3" s="169"/>
      <c r="U3" s="169"/>
      <c r="V3" s="169"/>
      <c r="W3" s="169"/>
      <c r="X3" s="169"/>
      <c r="Y3" s="169" t="s">
        <v>26</v>
      </c>
    </row>
    <row r="4" ht="31.5" customHeight="1" spans="1:25">
      <c r="A4" s="171" t="s">
        <v>1188</v>
      </c>
      <c r="B4" s="195" t="s">
        <v>1338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200"/>
      <c r="Q4" s="195"/>
      <c r="R4" s="195"/>
      <c r="S4" s="195"/>
      <c r="T4" s="195"/>
      <c r="U4" s="195"/>
      <c r="V4" s="195"/>
      <c r="W4" s="195"/>
      <c r="X4" s="195"/>
      <c r="Y4" s="195"/>
    </row>
    <row r="5" ht="17.1" customHeight="1" spans="1:25">
      <c r="A5" s="196"/>
      <c r="B5" s="197" t="s">
        <v>1339</v>
      </c>
      <c r="C5" s="198" t="s">
        <v>1340</v>
      </c>
      <c r="D5" s="198" t="s">
        <v>1341</v>
      </c>
      <c r="E5" s="198" t="s">
        <v>1342</v>
      </c>
      <c r="F5" s="198" t="s">
        <v>1343</v>
      </c>
      <c r="G5" s="198" t="s">
        <v>1344</v>
      </c>
      <c r="H5" s="198" t="s">
        <v>1345</v>
      </c>
      <c r="I5" s="198" t="s">
        <v>1346</v>
      </c>
      <c r="J5" s="198" t="s">
        <v>1347</v>
      </c>
      <c r="K5" s="198" t="s">
        <v>1348</v>
      </c>
      <c r="L5" s="198" t="s">
        <v>1349</v>
      </c>
      <c r="M5" s="198" t="s">
        <v>1350</v>
      </c>
      <c r="N5" s="198" t="s">
        <v>1351</v>
      </c>
      <c r="O5" s="198" t="s">
        <v>1352</v>
      </c>
      <c r="P5" s="198" t="s">
        <v>1353</v>
      </c>
      <c r="Q5" s="198" t="s">
        <v>1354</v>
      </c>
      <c r="R5" s="198" t="s">
        <v>1355</v>
      </c>
      <c r="S5" s="198" t="s">
        <v>1356</v>
      </c>
      <c r="T5" s="201" t="s">
        <v>1357</v>
      </c>
      <c r="U5" s="201" t="s">
        <v>1358</v>
      </c>
      <c r="V5" s="202" t="s">
        <v>1359</v>
      </c>
      <c r="W5" s="198" t="s">
        <v>1360</v>
      </c>
      <c r="X5" s="198" t="s">
        <v>1361</v>
      </c>
      <c r="Y5" s="198" t="s">
        <v>1362</v>
      </c>
    </row>
    <row r="6" s="194" customFormat="1" ht="72.75" customHeight="1" spans="1:25">
      <c r="A6" s="173"/>
      <c r="B6" s="199"/>
      <c r="C6" s="198"/>
      <c r="D6" s="198" t="s">
        <v>1363</v>
      </c>
      <c r="E6" s="198" t="s">
        <v>1364</v>
      </c>
      <c r="F6" s="198"/>
      <c r="G6" s="198" t="s">
        <v>1365</v>
      </c>
      <c r="H6" s="198" t="s">
        <v>1366</v>
      </c>
      <c r="I6" s="198" t="s">
        <v>1367</v>
      </c>
      <c r="J6" s="198" t="s">
        <v>1368</v>
      </c>
      <c r="K6" s="198" t="s">
        <v>1369</v>
      </c>
      <c r="L6" s="198" t="s">
        <v>1370</v>
      </c>
      <c r="M6" s="198" t="s">
        <v>1371</v>
      </c>
      <c r="N6" s="198" t="s">
        <v>1372</v>
      </c>
      <c r="O6" s="198" t="s">
        <v>1373</v>
      </c>
      <c r="P6" s="198" t="s">
        <v>1374</v>
      </c>
      <c r="Q6" s="198" t="s">
        <v>1375</v>
      </c>
      <c r="R6" s="198" t="s">
        <v>1376</v>
      </c>
      <c r="S6" s="198" t="s">
        <v>1377</v>
      </c>
      <c r="T6" s="203"/>
      <c r="U6" s="203"/>
      <c r="V6" s="202" t="s">
        <v>1378</v>
      </c>
      <c r="W6" s="198"/>
      <c r="X6" s="198" t="s">
        <v>1379</v>
      </c>
      <c r="Y6" s="198" t="s">
        <v>1380</v>
      </c>
    </row>
    <row r="7" s="164" customFormat="1" ht="15.95" customHeight="1" spans="1:25">
      <c r="A7" s="175" t="s">
        <v>1219</v>
      </c>
      <c r="B7" s="191">
        <f>SUM(C7:Y7)</f>
        <v>0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84"/>
      <c r="Q7" s="177"/>
      <c r="R7" s="177"/>
      <c r="S7" s="177"/>
      <c r="T7" s="177"/>
      <c r="U7" s="177"/>
      <c r="V7" s="177"/>
      <c r="W7" s="177"/>
      <c r="X7" s="177"/>
      <c r="Y7" s="177"/>
    </row>
    <row r="8" s="164" customFormat="1" ht="15.95" customHeight="1" spans="1:25">
      <c r="A8" s="178" t="s">
        <v>1381</v>
      </c>
      <c r="B8" s="191">
        <f t="shared" ref="B8:B71" si="0">SUM(C8:Y8)</f>
        <v>0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84"/>
      <c r="Q8" s="177"/>
      <c r="R8" s="177"/>
      <c r="S8" s="177"/>
      <c r="T8" s="177"/>
      <c r="U8" s="177"/>
      <c r="V8" s="177"/>
      <c r="W8" s="177"/>
      <c r="X8" s="177"/>
      <c r="Y8" s="177"/>
    </row>
    <row r="9" s="164" customFormat="1" ht="15.95" customHeight="1" spans="1:25">
      <c r="A9" s="179" t="s">
        <v>1382</v>
      </c>
      <c r="B9" s="191">
        <f t="shared" si="0"/>
        <v>0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84"/>
      <c r="Q9" s="177"/>
      <c r="R9" s="177"/>
      <c r="S9" s="177"/>
      <c r="T9" s="177"/>
      <c r="U9" s="177"/>
      <c r="V9" s="177"/>
      <c r="W9" s="177"/>
      <c r="X9" s="177"/>
      <c r="Y9" s="177"/>
    </row>
    <row r="10" s="164" customFormat="1" ht="15.95" customHeight="1" spans="1:25">
      <c r="A10" s="180" t="s">
        <v>1383</v>
      </c>
      <c r="B10" s="191">
        <f t="shared" si="0"/>
        <v>0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5"/>
      <c r="Q10" s="181"/>
      <c r="R10" s="181"/>
      <c r="S10" s="181"/>
      <c r="T10" s="181"/>
      <c r="U10" s="181"/>
      <c r="V10" s="181"/>
      <c r="W10" s="181"/>
      <c r="X10" s="181"/>
      <c r="Y10" s="181"/>
    </row>
    <row r="11" s="164" customFormat="1" ht="15.95" customHeight="1" spans="1:25">
      <c r="A11" s="182" t="s">
        <v>1384</v>
      </c>
      <c r="B11" s="191">
        <f t="shared" si="0"/>
        <v>0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5"/>
      <c r="Q11" s="181"/>
      <c r="R11" s="181"/>
      <c r="S11" s="181"/>
      <c r="T11" s="181"/>
      <c r="U11" s="181"/>
      <c r="V11" s="181"/>
      <c r="W11" s="181"/>
      <c r="X11" s="181"/>
      <c r="Y11" s="181"/>
    </row>
    <row r="12" s="164" customFormat="1" ht="15.95" customHeight="1" spans="1:25">
      <c r="A12" s="183" t="s">
        <v>1234</v>
      </c>
      <c r="B12" s="191">
        <f t="shared" si="0"/>
        <v>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5"/>
      <c r="Q12" s="181"/>
      <c r="R12" s="181"/>
      <c r="S12" s="181"/>
      <c r="T12" s="181"/>
      <c r="U12" s="181"/>
      <c r="V12" s="181"/>
      <c r="W12" s="181"/>
      <c r="X12" s="181"/>
      <c r="Y12" s="181"/>
    </row>
    <row r="13" s="164" customFormat="1" ht="15.95" customHeight="1" spans="1:25">
      <c r="A13" s="182" t="s">
        <v>1224</v>
      </c>
      <c r="B13" s="191">
        <f t="shared" si="0"/>
        <v>0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5"/>
      <c r="Q13" s="181"/>
      <c r="R13" s="181"/>
      <c r="S13" s="181"/>
      <c r="T13" s="181"/>
      <c r="U13" s="181"/>
      <c r="V13" s="181"/>
      <c r="W13" s="181"/>
      <c r="X13" s="181"/>
      <c r="Y13" s="181"/>
    </row>
    <row r="14" s="164" customFormat="1" ht="15.95" customHeight="1" spans="1:25">
      <c r="A14" s="182" t="s">
        <v>1225</v>
      </c>
      <c r="B14" s="191">
        <f t="shared" si="0"/>
        <v>0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5"/>
      <c r="Q14" s="181"/>
      <c r="R14" s="181"/>
      <c r="S14" s="181"/>
      <c r="T14" s="181"/>
      <c r="U14" s="181"/>
      <c r="V14" s="181"/>
      <c r="W14" s="181"/>
      <c r="X14" s="181"/>
      <c r="Y14" s="181"/>
    </row>
    <row r="15" s="164" customFormat="1" ht="15.95" customHeight="1" spans="1:25">
      <c r="A15" s="182" t="s">
        <v>1226</v>
      </c>
      <c r="B15" s="191">
        <f t="shared" si="0"/>
        <v>0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5"/>
      <c r="Q15" s="181"/>
      <c r="R15" s="181"/>
      <c r="S15" s="181"/>
      <c r="T15" s="181"/>
      <c r="U15" s="181"/>
      <c r="V15" s="181"/>
      <c r="W15" s="181"/>
      <c r="X15" s="181"/>
      <c r="Y15" s="181"/>
    </row>
    <row r="16" s="164" customFormat="1" ht="15.95" customHeight="1" spans="1:25">
      <c r="A16" s="182" t="s">
        <v>1227</v>
      </c>
      <c r="B16" s="191">
        <f t="shared" si="0"/>
        <v>0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5"/>
      <c r="Q16" s="181"/>
      <c r="R16" s="181"/>
      <c r="S16" s="181"/>
      <c r="T16" s="181"/>
      <c r="U16" s="181"/>
      <c r="V16" s="181"/>
      <c r="W16" s="181"/>
      <c r="X16" s="181"/>
      <c r="Y16" s="181"/>
    </row>
    <row r="17" s="164" customFormat="1" ht="15.95" customHeight="1" spans="1:25">
      <c r="A17" s="182" t="s">
        <v>1228</v>
      </c>
      <c r="B17" s="191">
        <f t="shared" si="0"/>
        <v>0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5"/>
      <c r="Q17" s="181"/>
      <c r="R17" s="181"/>
      <c r="S17" s="181"/>
      <c r="T17" s="181"/>
      <c r="U17" s="181"/>
      <c r="V17" s="181"/>
      <c r="W17" s="181"/>
      <c r="X17" s="181"/>
      <c r="Y17" s="181"/>
    </row>
    <row r="18" s="164" customFormat="1" ht="15.95" customHeight="1" spans="1:25">
      <c r="A18" s="182" t="s">
        <v>1229</v>
      </c>
      <c r="B18" s="191">
        <f t="shared" si="0"/>
        <v>0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5"/>
      <c r="Q18" s="181"/>
      <c r="R18" s="181"/>
      <c r="S18" s="181"/>
      <c r="T18" s="181"/>
      <c r="U18" s="181"/>
      <c r="V18" s="181"/>
      <c r="W18" s="181"/>
      <c r="X18" s="181"/>
      <c r="Y18" s="181"/>
    </row>
    <row r="19" s="164" customFormat="1" ht="15.95" customHeight="1" spans="1:25">
      <c r="A19" s="182" t="s">
        <v>1230</v>
      </c>
      <c r="B19" s="191">
        <f t="shared" si="0"/>
        <v>0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5"/>
      <c r="Q19" s="181"/>
      <c r="R19" s="181"/>
      <c r="S19" s="181"/>
      <c r="T19" s="181"/>
      <c r="U19" s="181"/>
      <c r="V19" s="181"/>
      <c r="W19" s="181"/>
      <c r="X19" s="181"/>
      <c r="Y19" s="181"/>
    </row>
    <row r="20" s="164" customFormat="1" ht="15.95" customHeight="1" spans="1:25">
      <c r="A20" s="182" t="s">
        <v>1231</v>
      </c>
      <c r="B20" s="191">
        <f t="shared" si="0"/>
        <v>0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5"/>
      <c r="Q20" s="181"/>
      <c r="R20" s="181"/>
      <c r="S20" s="181"/>
      <c r="T20" s="181"/>
      <c r="U20" s="181"/>
      <c r="V20" s="181"/>
      <c r="W20" s="181"/>
      <c r="X20" s="181"/>
      <c r="Y20" s="181"/>
    </row>
    <row r="21" s="164" customFormat="1" ht="15.95" customHeight="1" spans="1:25">
      <c r="A21" s="180" t="s">
        <v>1232</v>
      </c>
      <c r="B21" s="191">
        <f t="shared" si="0"/>
        <v>0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5"/>
      <c r="Q21" s="181"/>
      <c r="R21" s="181"/>
      <c r="S21" s="181"/>
      <c r="T21" s="181"/>
      <c r="U21" s="181"/>
      <c r="V21" s="181"/>
      <c r="W21" s="181"/>
      <c r="X21" s="181"/>
      <c r="Y21" s="181"/>
    </row>
    <row r="22" s="164" customFormat="1" ht="15.95" customHeight="1" spans="1:25">
      <c r="A22" s="182" t="s">
        <v>1233</v>
      </c>
      <c r="B22" s="191">
        <f t="shared" si="0"/>
        <v>0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5"/>
      <c r="Q22" s="181"/>
      <c r="R22" s="181"/>
      <c r="S22" s="181"/>
      <c r="T22" s="181"/>
      <c r="U22" s="181"/>
      <c r="V22" s="181"/>
      <c r="W22" s="181"/>
      <c r="X22" s="181"/>
      <c r="Y22" s="181"/>
    </row>
    <row r="23" s="164" customFormat="1" ht="15.95" customHeight="1" spans="1:25">
      <c r="A23" s="183" t="s">
        <v>1234</v>
      </c>
      <c r="B23" s="191">
        <f t="shared" si="0"/>
        <v>0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5"/>
      <c r="Q23" s="181"/>
      <c r="R23" s="181"/>
      <c r="S23" s="181"/>
      <c r="T23" s="181"/>
      <c r="U23" s="181"/>
      <c r="V23" s="181"/>
      <c r="W23" s="181"/>
      <c r="X23" s="181"/>
      <c r="Y23" s="181"/>
    </row>
    <row r="24" s="164" customFormat="1" ht="15.95" customHeight="1" spans="1:25">
      <c r="A24" s="180" t="s">
        <v>1235</v>
      </c>
      <c r="B24" s="191">
        <f t="shared" si="0"/>
        <v>0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5"/>
      <c r="Q24" s="181"/>
      <c r="R24" s="181"/>
      <c r="S24" s="181"/>
      <c r="T24" s="181"/>
      <c r="U24" s="181"/>
      <c r="V24" s="181"/>
      <c r="W24" s="181"/>
      <c r="X24" s="181"/>
      <c r="Y24" s="181"/>
    </row>
    <row r="25" s="164" customFormat="1" ht="15.95" customHeight="1" spans="1:25">
      <c r="A25" s="182" t="s">
        <v>1236</v>
      </c>
      <c r="B25" s="191">
        <f t="shared" si="0"/>
        <v>0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5"/>
      <c r="Q25" s="181"/>
      <c r="R25" s="181"/>
      <c r="S25" s="181"/>
      <c r="T25" s="181"/>
      <c r="U25" s="181"/>
      <c r="V25" s="181"/>
      <c r="W25" s="181"/>
      <c r="X25" s="181"/>
      <c r="Y25" s="181"/>
    </row>
    <row r="26" s="164" customFormat="1" ht="15.95" customHeight="1" spans="1:25">
      <c r="A26" s="183" t="s">
        <v>1234</v>
      </c>
      <c r="B26" s="191">
        <f t="shared" si="0"/>
        <v>0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5"/>
      <c r="Q26" s="181"/>
      <c r="R26" s="181"/>
      <c r="S26" s="181"/>
      <c r="T26" s="181"/>
      <c r="U26" s="181"/>
      <c r="V26" s="181"/>
      <c r="W26" s="181"/>
      <c r="X26" s="181"/>
      <c r="Y26" s="181"/>
    </row>
    <row r="27" s="164" customFormat="1" ht="15.95" customHeight="1" spans="1:25">
      <c r="A27" s="182" t="s">
        <v>1237</v>
      </c>
      <c r="B27" s="191">
        <f t="shared" si="0"/>
        <v>0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5"/>
      <c r="Q27" s="181"/>
      <c r="R27" s="181"/>
      <c r="S27" s="181"/>
      <c r="T27" s="181"/>
      <c r="U27" s="181"/>
      <c r="V27" s="181"/>
      <c r="W27" s="181"/>
      <c r="X27" s="181"/>
      <c r="Y27" s="181"/>
    </row>
    <row r="28" s="164" customFormat="1" ht="15.95" customHeight="1" spans="1:25">
      <c r="A28" s="182" t="s">
        <v>1238</v>
      </c>
      <c r="B28" s="191">
        <f t="shared" si="0"/>
        <v>0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5"/>
      <c r="Q28" s="181"/>
      <c r="R28" s="181"/>
      <c r="S28" s="181"/>
      <c r="T28" s="181"/>
      <c r="U28" s="181"/>
      <c r="V28" s="181"/>
      <c r="W28" s="181"/>
      <c r="X28" s="181"/>
      <c r="Y28" s="181"/>
    </row>
    <row r="29" s="164" customFormat="1" ht="15.95" customHeight="1" spans="1:25">
      <c r="A29" s="180" t="s">
        <v>1239</v>
      </c>
      <c r="B29" s="191">
        <f t="shared" si="0"/>
        <v>0</v>
      </c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5"/>
      <c r="Q29" s="181"/>
      <c r="R29" s="181"/>
      <c r="S29" s="181"/>
      <c r="T29" s="181"/>
      <c r="U29" s="181"/>
      <c r="V29" s="181"/>
      <c r="W29" s="181"/>
      <c r="X29" s="181"/>
      <c r="Y29" s="181"/>
    </row>
    <row r="30" s="164" customFormat="1" ht="15.95" customHeight="1" spans="1:25">
      <c r="A30" s="182" t="s">
        <v>1240</v>
      </c>
      <c r="B30" s="191">
        <f t="shared" si="0"/>
        <v>0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5"/>
      <c r="Q30" s="181"/>
      <c r="R30" s="181"/>
      <c r="S30" s="181"/>
      <c r="T30" s="181"/>
      <c r="U30" s="181"/>
      <c r="V30" s="181"/>
      <c r="W30" s="181"/>
      <c r="X30" s="181"/>
      <c r="Y30" s="181"/>
    </row>
    <row r="31" s="164" customFormat="1" ht="15.95" customHeight="1" spans="1:25">
      <c r="A31" s="183" t="s">
        <v>1234</v>
      </c>
      <c r="B31" s="191">
        <f t="shared" si="0"/>
        <v>0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5"/>
      <c r="Q31" s="181"/>
      <c r="R31" s="181"/>
      <c r="S31" s="181"/>
      <c r="T31" s="181"/>
      <c r="U31" s="181"/>
      <c r="V31" s="181"/>
      <c r="W31" s="181"/>
      <c r="X31" s="181"/>
      <c r="Y31" s="181"/>
    </row>
    <row r="32" s="164" customFormat="1" ht="15.95" customHeight="1" spans="1:25">
      <c r="A32" s="182" t="s">
        <v>1241</v>
      </c>
      <c r="B32" s="191">
        <f t="shared" si="0"/>
        <v>0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5"/>
      <c r="Q32" s="181"/>
      <c r="R32" s="181"/>
      <c r="S32" s="181"/>
      <c r="T32" s="181"/>
      <c r="U32" s="181"/>
      <c r="V32" s="181"/>
      <c r="W32" s="181"/>
      <c r="X32" s="181"/>
      <c r="Y32" s="181"/>
    </row>
    <row r="33" s="164" customFormat="1" ht="15.95" customHeight="1" spans="1:25">
      <c r="A33" s="182" t="s">
        <v>1242</v>
      </c>
      <c r="B33" s="191">
        <f t="shared" si="0"/>
        <v>0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5"/>
      <c r="Q33" s="181"/>
      <c r="R33" s="181"/>
      <c r="S33" s="181"/>
      <c r="T33" s="181"/>
      <c r="U33" s="181"/>
      <c r="V33" s="181"/>
      <c r="W33" s="181"/>
      <c r="X33" s="181"/>
      <c r="Y33" s="181"/>
    </row>
    <row r="34" s="164" customFormat="1" ht="15.95" customHeight="1" spans="1:25">
      <c r="A34" s="182" t="s">
        <v>1243</v>
      </c>
      <c r="B34" s="191">
        <f t="shared" si="0"/>
        <v>0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5"/>
      <c r="Q34" s="181"/>
      <c r="R34" s="181"/>
      <c r="S34" s="181"/>
      <c r="T34" s="181"/>
      <c r="U34" s="181"/>
      <c r="V34" s="181"/>
      <c r="W34" s="181"/>
      <c r="X34" s="181"/>
      <c r="Y34" s="181"/>
    </row>
    <row r="35" s="164" customFormat="1" ht="15.95" customHeight="1" spans="1:25">
      <c r="A35" s="182" t="s">
        <v>1244</v>
      </c>
      <c r="B35" s="191">
        <f t="shared" si="0"/>
        <v>0</v>
      </c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5"/>
      <c r="Q35" s="181"/>
      <c r="R35" s="181"/>
      <c r="S35" s="181"/>
      <c r="T35" s="181"/>
      <c r="U35" s="181"/>
      <c r="V35" s="181"/>
      <c r="W35" s="181"/>
      <c r="X35" s="181"/>
      <c r="Y35" s="181"/>
    </row>
    <row r="36" s="164" customFormat="1" ht="15.95" customHeight="1" spans="1:25">
      <c r="A36" s="182" t="s">
        <v>1245</v>
      </c>
      <c r="B36" s="191">
        <f t="shared" si="0"/>
        <v>0</v>
      </c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5"/>
      <c r="Q36" s="181"/>
      <c r="R36" s="181"/>
      <c r="S36" s="181"/>
      <c r="T36" s="181"/>
      <c r="U36" s="181"/>
      <c r="V36" s="181"/>
      <c r="W36" s="181"/>
      <c r="X36" s="181"/>
      <c r="Y36" s="181"/>
    </row>
    <row r="37" s="164" customFormat="1" ht="15.95" customHeight="1" spans="1:25">
      <c r="A37" s="180" t="s">
        <v>1246</v>
      </c>
      <c r="B37" s="191">
        <f t="shared" si="0"/>
        <v>0</v>
      </c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5"/>
      <c r="Q37" s="181"/>
      <c r="R37" s="181"/>
      <c r="S37" s="181"/>
      <c r="T37" s="181"/>
      <c r="U37" s="181"/>
      <c r="V37" s="181"/>
      <c r="W37" s="181"/>
      <c r="X37" s="181"/>
      <c r="Y37" s="181"/>
    </row>
    <row r="38" s="164" customFormat="1" ht="15.95" customHeight="1" spans="1:25">
      <c r="A38" s="182" t="s">
        <v>1247</v>
      </c>
      <c r="B38" s="191">
        <f t="shared" si="0"/>
        <v>0</v>
      </c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5"/>
      <c r="Q38" s="181"/>
      <c r="R38" s="181"/>
      <c r="S38" s="181"/>
      <c r="T38" s="181"/>
      <c r="U38" s="181"/>
      <c r="V38" s="181"/>
      <c r="W38" s="181"/>
      <c r="X38" s="181"/>
      <c r="Y38" s="181"/>
    </row>
    <row r="39" s="164" customFormat="1" ht="15.95" customHeight="1" spans="1:25">
      <c r="A39" s="183" t="s">
        <v>1234</v>
      </c>
      <c r="B39" s="191">
        <f t="shared" si="0"/>
        <v>0</v>
      </c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5"/>
      <c r="Q39" s="181"/>
      <c r="R39" s="181"/>
      <c r="S39" s="181"/>
      <c r="T39" s="181"/>
      <c r="U39" s="181"/>
      <c r="V39" s="181"/>
      <c r="W39" s="181"/>
      <c r="X39" s="181"/>
      <c r="Y39" s="181"/>
    </row>
    <row r="40" s="164" customFormat="1" ht="15.95" customHeight="1" spans="1:25">
      <c r="A40" s="182" t="s">
        <v>1248</v>
      </c>
      <c r="B40" s="191">
        <f t="shared" si="0"/>
        <v>0</v>
      </c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5"/>
      <c r="Q40" s="181"/>
      <c r="R40" s="181"/>
      <c r="S40" s="181"/>
      <c r="T40" s="181"/>
      <c r="U40" s="181"/>
      <c r="V40" s="181"/>
      <c r="W40" s="181"/>
      <c r="X40" s="181"/>
      <c r="Y40" s="181"/>
    </row>
    <row r="41" s="164" customFormat="1" ht="15.95" customHeight="1" spans="1:25">
      <c r="A41" s="182" t="s">
        <v>1249</v>
      </c>
      <c r="B41" s="191">
        <f t="shared" si="0"/>
        <v>0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5"/>
      <c r="Q41" s="181"/>
      <c r="R41" s="181"/>
      <c r="S41" s="181"/>
      <c r="T41" s="181"/>
      <c r="U41" s="181"/>
      <c r="V41" s="181"/>
      <c r="W41" s="181"/>
      <c r="X41" s="181"/>
      <c r="Y41" s="181"/>
    </row>
    <row r="42" s="164" customFormat="1" ht="15.95" customHeight="1" spans="1:25">
      <c r="A42" s="182" t="s">
        <v>1250</v>
      </c>
      <c r="B42" s="191">
        <f t="shared" si="0"/>
        <v>0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5"/>
      <c r="Q42" s="181"/>
      <c r="R42" s="181"/>
      <c r="S42" s="181"/>
      <c r="T42" s="181"/>
      <c r="U42" s="181"/>
      <c r="V42" s="181"/>
      <c r="W42" s="181"/>
      <c r="X42" s="181"/>
      <c r="Y42" s="181"/>
    </row>
    <row r="43" s="164" customFormat="1" ht="15.95" customHeight="1" spans="1:25">
      <c r="A43" s="182" t="s">
        <v>1251</v>
      </c>
      <c r="B43" s="191">
        <f t="shared" si="0"/>
        <v>0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5"/>
      <c r="Q43" s="181"/>
      <c r="R43" s="181"/>
      <c r="S43" s="181"/>
      <c r="T43" s="181"/>
      <c r="U43" s="181"/>
      <c r="V43" s="181"/>
      <c r="W43" s="181"/>
      <c r="X43" s="181"/>
      <c r="Y43" s="181"/>
    </row>
    <row r="44" s="164" customFormat="1" ht="15.95" customHeight="1" spans="1:25">
      <c r="A44" s="182" t="s">
        <v>1252</v>
      </c>
      <c r="B44" s="191">
        <f t="shared" si="0"/>
        <v>0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5"/>
      <c r="Q44" s="181"/>
      <c r="R44" s="181"/>
      <c r="S44" s="181"/>
      <c r="T44" s="181"/>
      <c r="U44" s="181"/>
      <c r="V44" s="181"/>
      <c r="W44" s="181"/>
      <c r="X44" s="181"/>
      <c r="Y44" s="181"/>
    </row>
    <row r="45" s="164" customFormat="1" ht="15.95" customHeight="1" spans="1:25">
      <c r="A45" s="182" t="s">
        <v>1253</v>
      </c>
      <c r="B45" s="191">
        <f t="shared" si="0"/>
        <v>0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5"/>
      <c r="Q45" s="181"/>
      <c r="R45" s="181"/>
      <c r="S45" s="181"/>
      <c r="T45" s="181"/>
      <c r="U45" s="181"/>
      <c r="V45" s="181"/>
      <c r="W45" s="181"/>
      <c r="X45" s="181"/>
      <c r="Y45" s="181"/>
    </row>
    <row r="46" s="164" customFormat="1" ht="15.95" customHeight="1" spans="1:25">
      <c r="A46" s="182" t="s">
        <v>1254</v>
      </c>
      <c r="B46" s="191">
        <f t="shared" si="0"/>
        <v>0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5"/>
      <c r="Q46" s="181"/>
      <c r="R46" s="181"/>
      <c r="S46" s="181"/>
      <c r="T46" s="181"/>
      <c r="U46" s="181"/>
      <c r="V46" s="181"/>
      <c r="W46" s="181"/>
      <c r="X46" s="181"/>
      <c r="Y46" s="181"/>
    </row>
    <row r="47" s="164" customFormat="1" ht="15.95" customHeight="1" spans="1:25">
      <c r="A47" s="180" t="s">
        <v>1255</v>
      </c>
      <c r="B47" s="191">
        <f t="shared" si="0"/>
        <v>0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5"/>
      <c r="Q47" s="181"/>
      <c r="R47" s="181"/>
      <c r="S47" s="181"/>
      <c r="T47" s="181"/>
      <c r="U47" s="181"/>
      <c r="V47" s="181"/>
      <c r="W47" s="181"/>
      <c r="X47" s="181"/>
      <c r="Y47" s="181"/>
    </row>
    <row r="48" s="164" customFormat="1" ht="15.95" customHeight="1" spans="1:25">
      <c r="A48" s="182" t="s">
        <v>1256</v>
      </c>
      <c r="B48" s="191">
        <f t="shared" si="0"/>
        <v>0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5"/>
      <c r="Q48" s="181"/>
      <c r="R48" s="181"/>
      <c r="S48" s="181"/>
      <c r="T48" s="181"/>
      <c r="U48" s="181"/>
      <c r="V48" s="181"/>
      <c r="W48" s="181"/>
      <c r="X48" s="181"/>
      <c r="Y48" s="181"/>
    </row>
    <row r="49" s="164" customFormat="1" ht="15.95" customHeight="1" spans="1:25">
      <c r="A49" s="183" t="s">
        <v>1234</v>
      </c>
      <c r="B49" s="191">
        <f t="shared" si="0"/>
        <v>0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5"/>
      <c r="Q49" s="181"/>
      <c r="R49" s="181"/>
      <c r="S49" s="181"/>
      <c r="T49" s="181"/>
      <c r="U49" s="181"/>
      <c r="V49" s="181"/>
      <c r="W49" s="181"/>
      <c r="X49" s="181"/>
      <c r="Y49" s="181"/>
    </row>
    <row r="50" s="164" customFormat="1" ht="15.95" customHeight="1" spans="1:25">
      <c r="A50" s="182" t="s">
        <v>1257</v>
      </c>
      <c r="B50" s="191">
        <f t="shared" si="0"/>
        <v>0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5"/>
      <c r="Q50" s="181"/>
      <c r="R50" s="181"/>
      <c r="S50" s="181"/>
      <c r="T50" s="181"/>
      <c r="U50" s="181"/>
      <c r="V50" s="181"/>
      <c r="W50" s="181"/>
      <c r="X50" s="181"/>
      <c r="Y50" s="181"/>
    </row>
    <row r="51" s="164" customFormat="1" ht="15.95" customHeight="1" spans="1:25">
      <c r="A51" s="182" t="s">
        <v>1258</v>
      </c>
      <c r="B51" s="191">
        <f t="shared" si="0"/>
        <v>0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5"/>
      <c r="Q51" s="181"/>
      <c r="R51" s="181"/>
      <c r="S51" s="181"/>
      <c r="T51" s="181"/>
      <c r="U51" s="181"/>
      <c r="V51" s="181"/>
      <c r="W51" s="181"/>
      <c r="X51" s="181"/>
      <c r="Y51" s="181"/>
    </row>
    <row r="52" s="164" customFormat="1" ht="15.95" customHeight="1" spans="1:25">
      <c r="A52" s="182" t="s">
        <v>1259</v>
      </c>
      <c r="B52" s="191">
        <f t="shared" si="0"/>
        <v>0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5"/>
      <c r="Q52" s="181"/>
      <c r="R52" s="181"/>
      <c r="S52" s="181"/>
      <c r="T52" s="181"/>
      <c r="U52" s="181"/>
      <c r="V52" s="181"/>
      <c r="W52" s="181"/>
      <c r="X52" s="181"/>
      <c r="Y52" s="181"/>
    </row>
    <row r="53" s="164" customFormat="1" ht="15.95" customHeight="1" spans="1:25">
      <c r="A53" s="182" t="s">
        <v>1260</v>
      </c>
      <c r="B53" s="191">
        <f t="shared" si="0"/>
        <v>0</v>
      </c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5"/>
      <c r="Q53" s="181"/>
      <c r="R53" s="181"/>
      <c r="S53" s="181"/>
      <c r="T53" s="181"/>
      <c r="U53" s="181"/>
      <c r="V53" s="181"/>
      <c r="W53" s="181"/>
      <c r="X53" s="181"/>
      <c r="Y53" s="181"/>
    </row>
    <row r="54" s="164" customFormat="1" ht="15.95" customHeight="1" spans="1:25">
      <c r="A54" s="180" t="s">
        <v>1261</v>
      </c>
      <c r="B54" s="191">
        <f t="shared" si="0"/>
        <v>0</v>
      </c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5"/>
      <c r="Q54" s="181"/>
      <c r="R54" s="181"/>
      <c r="S54" s="181"/>
      <c r="T54" s="181"/>
      <c r="U54" s="181"/>
      <c r="V54" s="181"/>
      <c r="W54" s="181"/>
      <c r="X54" s="181"/>
      <c r="Y54" s="181"/>
    </row>
    <row r="55" s="164" customFormat="1" ht="15.95" customHeight="1" spans="1:25">
      <c r="A55" s="182" t="s">
        <v>1262</v>
      </c>
      <c r="B55" s="191">
        <f t="shared" si="0"/>
        <v>0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5"/>
      <c r="Q55" s="181"/>
      <c r="R55" s="181"/>
      <c r="S55" s="181"/>
      <c r="T55" s="181"/>
      <c r="U55" s="181"/>
      <c r="V55" s="181"/>
      <c r="W55" s="181"/>
      <c r="X55" s="181"/>
      <c r="Y55" s="181"/>
    </row>
    <row r="56" s="164" customFormat="1" ht="15.95" customHeight="1" spans="1:25">
      <c r="A56" s="183" t="s">
        <v>1234</v>
      </c>
      <c r="B56" s="191">
        <f t="shared" si="0"/>
        <v>0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5"/>
      <c r="Q56" s="181"/>
      <c r="R56" s="181"/>
      <c r="S56" s="181"/>
      <c r="T56" s="181"/>
      <c r="U56" s="181"/>
      <c r="V56" s="181"/>
      <c r="W56" s="181"/>
      <c r="X56" s="181"/>
      <c r="Y56" s="181"/>
    </row>
    <row r="57" s="164" customFormat="1" ht="15.95" customHeight="1" spans="1:25">
      <c r="A57" s="182" t="s">
        <v>1263</v>
      </c>
      <c r="B57" s="191">
        <f t="shared" si="0"/>
        <v>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5"/>
      <c r="Q57" s="181"/>
      <c r="R57" s="181"/>
      <c r="S57" s="181"/>
      <c r="T57" s="181"/>
      <c r="U57" s="181"/>
      <c r="V57" s="181"/>
      <c r="W57" s="181"/>
      <c r="X57" s="181"/>
      <c r="Y57" s="181"/>
    </row>
    <row r="58" s="164" customFormat="1" ht="15.95" customHeight="1" spans="1:25">
      <c r="A58" s="182" t="s">
        <v>1264</v>
      </c>
      <c r="B58" s="191">
        <f t="shared" si="0"/>
        <v>0</v>
      </c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5"/>
      <c r="Q58" s="181"/>
      <c r="R58" s="181"/>
      <c r="S58" s="181"/>
      <c r="T58" s="181"/>
      <c r="U58" s="181"/>
      <c r="V58" s="181"/>
      <c r="W58" s="181"/>
      <c r="X58" s="181"/>
      <c r="Y58" s="181"/>
    </row>
    <row r="59" s="164" customFormat="1" ht="15.95" customHeight="1" spans="1:25">
      <c r="A59" s="182" t="s">
        <v>1265</v>
      </c>
      <c r="B59" s="191">
        <f t="shared" si="0"/>
        <v>0</v>
      </c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5"/>
      <c r="Q59" s="181"/>
      <c r="R59" s="181"/>
      <c r="S59" s="181"/>
      <c r="T59" s="181"/>
      <c r="U59" s="181"/>
      <c r="V59" s="181"/>
      <c r="W59" s="181"/>
      <c r="X59" s="181"/>
      <c r="Y59" s="181"/>
    </row>
    <row r="60" s="164" customFormat="1" ht="15.95" customHeight="1" spans="1:25">
      <c r="A60" s="182" t="s">
        <v>1266</v>
      </c>
      <c r="B60" s="191">
        <f t="shared" si="0"/>
        <v>0</v>
      </c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5"/>
      <c r="Q60" s="181"/>
      <c r="R60" s="181"/>
      <c r="S60" s="181"/>
      <c r="T60" s="181"/>
      <c r="U60" s="181"/>
      <c r="V60" s="181"/>
      <c r="W60" s="181"/>
      <c r="X60" s="181"/>
      <c r="Y60" s="181"/>
    </row>
    <row r="61" s="164" customFormat="1" ht="15.95" customHeight="1" spans="1:25">
      <c r="A61" s="182" t="s">
        <v>1267</v>
      </c>
      <c r="B61" s="191">
        <f t="shared" si="0"/>
        <v>0</v>
      </c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5"/>
      <c r="Q61" s="181"/>
      <c r="R61" s="181"/>
      <c r="S61" s="181"/>
      <c r="T61" s="181"/>
      <c r="U61" s="181"/>
      <c r="V61" s="181"/>
      <c r="W61" s="181"/>
      <c r="X61" s="181"/>
      <c r="Y61" s="181"/>
    </row>
    <row r="62" s="164" customFormat="1" ht="15.95" customHeight="1" spans="1:25">
      <c r="A62" s="182" t="s">
        <v>1268</v>
      </c>
      <c r="B62" s="191">
        <f t="shared" si="0"/>
        <v>0</v>
      </c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5"/>
      <c r="Q62" s="181"/>
      <c r="R62" s="181"/>
      <c r="S62" s="181"/>
      <c r="T62" s="181"/>
      <c r="U62" s="181"/>
      <c r="V62" s="181"/>
      <c r="W62" s="181"/>
      <c r="X62" s="181"/>
      <c r="Y62" s="181"/>
    </row>
    <row r="63" s="164" customFormat="1" ht="15.95" customHeight="1" spans="1:25">
      <c r="A63" s="180" t="s">
        <v>1269</v>
      </c>
      <c r="B63" s="191">
        <f t="shared" si="0"/>
        <v>0</v>
      </c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5"/>
      <c r="Q63" s="181"/>
      <c r="R63" s="181"/>
      <c r="S63" s="181"/>
      <c r="T63" s="181"/>
      <c r="U63" s="181"/>
      <c r="V63" s="181"/>
      <c r="W63" s="181"/>
      <c r="X63" s="181"/>
      <c r="Y63" s="181"/>
    </row>
    <row r="64" s="164" customFormat="1" ht="15.95" customHeight="1" spans="1:25">
      <c r="A64" s="182" t="s">
        <v>1270</v>
      </c>
      <c r="B64" s="191">
        <f t="shared" si="0"/>
        <v>0</v>
      </c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5"/>
      <c r="Q64" s="181"/>
      <c r="R64" s="181"/>
      <c r="S64" s="181"/>
      <c r="T64" s="181"/>
      <c r="U64" s="181"/>
      <c r="V64" s="181"/>
      <c r="W64" s="181"/>
      <c r="X64" s="181"/>
      <c r="Y64" s="181"/>
    </row>
    <row r="65" s="164" customFormat="1" ht="15.95" customHeight="1" spans="1:25">
      <c r="A65" s="183" t="s">
        <v>1234</v>
      </c>
      <c r="B65" s="191">
        <f t="shared" si="0"/>
        <v>0</v>
      </c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5"/>
      <c r="Q65" s="181"/>
      <c r="R65" s="181"/>
      <c r="S65" s="181"/>
      <c r="T65" s="181"/>
      <c r="U65" s="181"/>
      <c r="V65" s="181"/>
      <c r="W65" s="181"/>
      <c r="X65" s="181"/>
      <c r="Y65" s="181"/>
    </row>
    <row r="66" s="164" customFormat="1" ht="15.95" customHeight="1" spans="1:25">
      <c r="A66" s="182" t="s">
        <v>1271</v>
      </c>
      <c r="B66" s="191">
        <f t="shared" si="0"/>
        <v>0</v>
      </c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5"/>
      <c r="Q66" s="181"/>
      <c r="R66" s="181"/>
      <c r="S66" s="181"/>
      <c r="T66" s="181"/>
      <c r="U66" s="181"/>
      <c r="V66" s="181"/>
      <c r="W66" s="181"/>
      <c r="X66" s="181"/>
      <c r="Y66" s="181"/>
    </row>
    <row r="67" s="164" customFormat="1" ht="15.95" customHeight="1" spans="1:25">
      <c r="A67" s="182" t="s">
        <v>1272</v>
      </c>
      <c r="B67" s="191">
        <f t="shared" si="0"/>
        <v>0</v>
      </c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5"/>
      <c r="Q67" s="181"/>
      <c r="R67" s="181"/>
      <c r="S67" s="181"/>
      <c r="T67" s="181"/>
      <c r="U67" s="181"/>
      <c r="V67" s="181"/>
      <c r="W67" s="181"/>
      <c r="X67" s="181"/>
      <c r="Y67" s="181"/>
    </row>
    <row r="68" s="164" customFormat="1" ht="15.95" customHeight="1" spans="1:25">
      <c r="A68" s="182" t="s">
        <v>1273</v>
      </c>
      <c r="B68" s="191">
        <f t="shared" si="0"/>
        <v>0</v>
      </c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5"/>
      <c r="Q68" s="181"/>
      <c r="R68" s="181"/>
      <c r="S68" s="181"/>
      <c r="T68" s="181"/>
      <c r="U68" s="181"/>
      <c r="V68" s="181"/>
      <c r="W68" s="181"/>
      <c r="X68" s="181"/>
      <c r="Y68" s="181"/>
    </row>
    <row r="69" s="164" customFormat="1" ht="15.95" customHeight="1" spans="1:25">
      <c r="A69" s="182" t="s">
        <v>1274</v>
      </c>
      <c r="B69" s="191">
        <f t="shared" si="0"/>
        <v>0</v>
      </c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5"/>
      <c r="Q69" s="181"/>
      <c r="R69" s="181"/>
      <c r="S69" s="181"/>
      <c r="T69" s="181"/>
      <c r="U69" s="181"/>
      <c r="V69" s="181"/>
      <c r="W69" s="181"/>
      <c r="X69" s="181"/>
      <c r="Y69" s="181"/>
    </row>
    <row r="70" s="164" customFormat="1" ht="15.95" customHeight="1" spans="1:25">
      <c r="A70" s="182" t="s">
        <v>1275</v>
      </c>
      <c r="B70" s="191">
        <f t="shared" si="0"/>
        <v>0</v>
      </c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5"/>
      <c r="Q70" s="181"/>
      <c r="R70" s="181"/>
      <c r="S70" s="181"/>
      <c r="T70" s="181"/>
      <c r="U70" s="181"/>
      <c r="V70" s="181"/>
      <c r="W70" s="181"/>
      <c r="X70" s="181"/>
      <c r="Y70" s="181"/>
    </row>
    <row r="71" s="164" customFormat="1" ht="15.95" customHeight="1" spans="1:25">
      <c r="A71" s="182" t="s">
        <v>1276</v>
      </c>
      <c r="B71" s="191">
        <f t="shared" si="0"/>
        <v>0</v>
      </c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5"/>
      <c r="Q71" s="181"/>
      <c r="R71" s="181"/>
      <c r="S71" s="181"/>
      <c r="T71" s="181"/>
      <c r="U71" s="181"/>
      <c r="V71" s="181"/>
      <c r="W71" s="181"/>
      <c r="X71" s="181"/>
      <c r="Y71" s="181"/>
    </row>
    <row r="72" s="164" customFormat="1" ht="15.95" customHeight="1" spans="1:25">
      <c r="A72" s="182" t="s">
        <v>1277</v>
      </c>
      <c r="B72" s="191">
        <f t="shared" ref="B72:B135" si="1">SUM(C72:Y72)</f>
        <v>0</v>
      </c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5"/>
      <c r="Q72" s="181"/>
      <c r="R72" s="181"/>
      <c r="S72" s="181"/>
      <c r="T72" s="181"/>
      <c r="U72" s="181"/>
      <c r="V72" s="181"/>
      <c r="W72" s="181"/>
      <c r="X72" s="181"/>
      <c r="Y72" s="181"/>
    </row>
    <row r="73" s="164" customFormat="1" ht="15.95" customHeight="1" spans="1:25">
      <c r="A73" s="180" t="s">
        <v>1278</v>
      </c>
      <c r="B73" s="191">
        <f t="shared" si="1"/>
        <v>0</v>
      </c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5"/>
      <c r="Q73" s="181"/>
      <c r="R73" s="181"/>
      <c r="S73" s="181"/>
      <c r="T73" s="181"/>
      <c r="U73" s="181"/>
      <c r="V73" s="181"/>
      <c r="W73" s="181"/>
      <c r="X73" s="181"/>
      <c r="Y73" s="181"/>
    </row>
    <row r="74" s="164" customFormat="1" ht="15.95" customHeight="1" spans="1:25">
      <c r="A74" s="182" t="s">
        <v>1279</v>
      </c>
      <c r="B74" s="191">
        <f t="shared" si="1"/>
        <v>0</v>
      </c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5"/>
      <c r="Q74" s="181"/>
      <c r="R74" s="181"/>
      <c r="S74" s="181"/>
      <c r="T74" s="181"/>
      <c r="U74" s="181"/>
      <c r="V74" s="181"/>
      <c r="W74" s="181"/>
      <c r="X74" s="181"/>
      <c r="Y74" s="181"/>
    </row>
    <row r="75" s="164" customFormat="1" ht="15.95" customHeight="1" spans="1:25">
      <c r="A75" s="183" t="s">
        <v>1234</v>
      </c>
      <c r="B75" s="191">
        <f t="shared" si="1"/>
        <v>0</v>
      </c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5"/>
      <c r="Q75" s="181"/>
      <c r="R75" s="181"/>
      <c r="S75" s="181"/>
      <c r="T75" s="181"/>
      <c r="U75" s="181"/>
      <c r="V75" s="181"/>
      <c r="W75" s="181"/>
      <c r="X75" s="181"/>
      <c r="Y75" s="181"/>
    </row>
    <row r="76" s="164" customFormat="1" ht="15.95" customHeight="1" spans="1:25">
      <c r="A76" s="182" t="s">
        <v>1280</v>
      </c>
      <c r="B76" s="191">
        <f t="shared" si="1"/>
        <v>0</v>
      </c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5"/>
      <c r="Q76" s="181"/>
      <c r="R76" s="181"/>
      <c r="S76" s="181"/>
      <c r="T76" s="181"/>
      <c r="U76" s="181"/>
      <c r="V76" s="181"/>
      <c r="W76" s="181"/>
      <c r="X76" s="181"/>
      <c r="Y76" s="181"/>
    </row>
    <row r="77" s="164" customFormat="1" ht="15.95" customHeight="1" spans="1:25">
      <c r="A77" s="182" t="s">
        <v>1281</v>
      </c>
      <c r="B77" s="191">
        <f t="shared" si="1"/>
        <v>0</v>
      </c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5"/>
      <c r="Q77" s="181"/>
      <c r="R77" s="181"/>
      <c r="S77" s="181"/>
      <c r="T77" s="181"/>
      <c r="U77" s="181"/>
      <c r="V77" s="181"/>
      <c r="W77" s="181"/>
      <c r="X77" s="181"/>
      <c r="Y77" s="181"/>
    </row>
    <row r="78" s="164" customFormat="1" ht="15.95" customHeight="1" spans="1:25">
      <c r="A78" s="182" t="s">
        <v>1282</v>
      </c>
      <c r="B78" s="191">
        <f t="shared" si="1"/>
        <v>0</v>
      </c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5"/>
      <c r="Q78" s="181"/>
      <c r="R78" s="181"/>
      <c r="S78" s="181"/>
      <c r="T78" s="181"/>
      <c r="U78" s="181"/>
      <c r="V78" s="181"/>
      <c r="W78" s="181"/>
      <c r="X78" s="181"/>
      <c r="Y78" s="181"/>
    </row>
    <row r="79" s="164" customFormat="1" ht="15.95" customHeight="1" spans="1:25">
      <c r="A79" s="182" t="s">
        <v>1283</v>
      </c>
      <c r="B79" s="191">
        <f t="shared" si="1"/>
        <v>0</v>
      </c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5"/>
      <c r="Q79" s="181"/>
      <c r="R79" s="181"/>
      <c r="S79" s="181"/>
      <c r="T79" s="181"/>
      <c r="U79" s="181"/>
      <c r="V79" s="181"/>
      <c r="W79" s="181"/>
      <c r="X79" s="181"/>
      <c r="Y79" s="181"/>
    </row>
    <row r="80" s="164" customFormat="1" ht="15.95" customHeight="1" spans="1:25">
      <c r="A80" s="182" t="s">
        <v>1284</v>
      </c>
      <c r="B80" s="191">
        <f t="shared" si="1"/>
        <v>0</v>
      </c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5"/>
      <c r="Q80" s="181"/>
      <c r="R80" s="181"/>
      <c r="S80" s="181"/>
      <c r="T80" s="181"/>
      <c r="U80" s="181"/>
      <c r="V80" s="181"/>
      <c r="W80" s="181"/>
      <c r="X80" s="181"/>
      <c r="Y80" s="181"/>
    </row>
    <row r="81" s="164" customFormat="1" ht="15.95" customHeight="1" spans="1:25">
      <c r="A81" s="182" t="s">
        <v>1285</v>
      </c>
      <c r="B81" s="191">
        <f t="shared" si="1"/>
        <v>0</v>
      </c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5"/>
      <c r="Q81" s="181"/>
      <c r="R81" s="181"/>
      <c r="S81" s="181"/>
      <c r="T81" s="181"/>
      <c r="U81" s="181"/>
      <c r="V81" s="181"/>
      <c r="W81" s="181"/>
      <c r="X81" s="181"/>
      <c r="Y81" s="181"/>
    </row>
    <row r="82" s="164" customFormat="1" ht="15.95" customHeight="1" spans="1:25">
      <c r="A82" s="182" t="s">
        <v>1286</v>
      </c>
      <c r="B82" s="191">
        <f t="shared" si="1"/>
        <v>0</v>
      </c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5"/>
      <c r="Q82" s="181"/>
      <c r="R82" s="181"/>
      <c r="S82" s="181"/>
      <c r="T82" s="181"/>
      <c r="U82" s="181"/>
      <c r="V82" s="181"/>
      <c r="W82" s="181"/>
      <c r="X82" s="181"/>
      <c r="Y82" s="181"/>
    </row>
    <row r="83" s="164" customFormat="1" ht="15.95" customHeight="1" spans="1:25">
      <c r="A83" s="180" t="s">
        <v>1287</v>
      </c>
      <c r="B83" s="191">
        <f t="shared" si="1"/>
        <v>0</v>
      </c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5"/>
      <c r="Q83" s="181"/>
      <c r="R83" s="181"/>
      <c r="S83" s="181"/>
      <c r="T83" s="181"/>
      <c r="U83" s="181"/>
      <c r="V83" s="181"/>
      <c r="W83" s="181"/>
      <c r="X83" s="181"/>
      <c r="Y83" s="181"/>
    </row>
    <row r="84" s="164" customFormat="1" ht="15.95" customHeight="1" spans="1:25">
      <c r="A84" s="182" t="s">
        <v>1288</v>
      </c>
      <c r="B84" s="191">
        <f t="shared" si="1"/>
        <v>0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5"/>
      <c r="Q84" s="181"/>
      <c r="R84" s="181"/>
      <c r="S84" s="181"/>
      <c r="T84" s="181"/>
      <c r="U84" s="181"/>
      <c r="V84" s="181"/>
      <c r="W84" s="181"/>
      <c r="X84" s="181"/>
      <c r="Y84" s="181"/>
    </row>
    <row r="85" s="164" customFormat="1" ht="15.95" customHeight="1" spans="1:25">
      <c r="A85" s="183" t="s">
        <v>1234</v>
      </c>
      <c r="B85" s="191">
        <f t="shared" si="1"/>
        <v>0</v>
      </c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5"/>
      <c r="Q85" s="181"/>
      <c r="R85" s="181"/>
      <c r="S85" s="181"/>
      <c r="T85" s="181"/>
      <c r="U85" s="181"/>
      <c r="V85" s="181"/>
      <c r="W85" s="181"/>
      <c r="X85" s="181"/>
      <c r="Y85" s="181"/>
    </row>
    <row r="86" s="164" customFormat="1" ht="15.95" customHeight="1" spans="1:25">
      <c r="A86" s="182" t="s">
        <v>1289</v>
      </c>
      <c r="B86" s="191">
        <f t="shared" si="1"/>
        <v>0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5"/>
      <c r="Q86" s="181"/>
      <c r="R86" s="181"/>
      <c r="S86" s="181"/>
      <c r="T86" s="181"/>
      <c r="U86" s="181"/>
      <c r="V86" s="181"/>
      <c r="W86" s="181"/>
      <c r="X86" s="181"/>
      <c r="Y86" s="181"/>
    </row>
    <row r="87" s="164" customFormat="1" ht="15.95" customHeight="1" spans="1:25">
      <c r="A87" s="182" t="s">
        <v>1290</v>
      </c>
      <c r="B87" s="191">
        <f t="shared" si="1"/>
        <v>0</v>
      </c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5"/>
      <c r="Q87" s="181"/>
      <c r="R87" s="181"/>
      <c r="S87" s="181"/>
      <c r="T87" s="181"/>
      <c r="U87" s="181"/>
      <c r="V87" s="181"/>
      <c r="W87" s="181"/>
      <c r="X87" s="181"/>
      <c r="Y87" s="181"/>
    </row>
    <row r="88" s="164" customFormat="1" ht="15.95" customHeight="1" spans="1:25">
      <c r="A88" s="182" t="s">
        <v>1291</v>
      </c>
      <c r="B88" s="191">
        <f t="shared" si="1"/>
        <v>0</v>
      </c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5"/>
      <c r="Q88" s="181"/>
      <c r="R88" s="181"/>
      <c r="S88" s="181"/>
      <c r="T88" s="181"/>
      <c r="U88" s="181"/>
      <c r="V88" s="181"/>
      <c r="W88" s="181"/>
      <c r="X88" s="181"/>
      <c r="Y88" s="181"/>
    </row>
    <row r="89" s="164" customFormat="1" ht="15.95" customHeight="1" spans="1:25">
      <c r="A89" s="182" t="s">
        <v>1292</v>
      </c>
      <c r="B89" s="191">
        <f t="shared" si="1"/>
        <v>0</v>
      </c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5"/>
      <c r="Q89" s="181"/>
      <c r="R89" s="181"/>
      <c r="S89" s="181"/>
      <c r="T89" s="181"/>
      <c r="U89" s="181"/>
      <c r="V89" s="181"/>
      <c r="W89" s="181"/>
      <c r="X89" s="181"/>
      <c r="Y89" s="181"/>
    </row>
    <row r="90" s="164" customFormat="1" ht="15.95" customHeight="1" spans="1:25">
      <c r="A90" s="182" t="s">
        <v>1293</v>
      </c>
      <c r="B90" s="191">
        <f t="shared" si="1"/>
        <v>0</v>
      </c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5"/>
      <c r="Q90" s="181"/>
      <c r="R90" s="181"/>
      <c r="S90" s="181"/>
      <c r="T90" s="181"/>
      <c r="U90" s="181"/>
      <c r="V90" s="181"/>
      <c r="W90" s="181"/>
      <c r="X90" s="181"/>
      <c r="Y90" s="181"/>
    </row>
    <row r="91" s="164" customFormat="1" ht="15.95" customHeight="1" spans="1:25">
      <c r="A91" s="182" t="s">
        <v>1294</v>
      </c>
      <c r="B91" s="191">
        <f t="shared" si="1"/>
        <v>0</v>
      </c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5"/>
      <c r="Q91" s="181"/>
      <c r="R91" s="181"/>
      <c r="S91" s="181"/>
      <c r="T91" s="181"/>
      <c r="U91" s="181"/>
      <c r="V91" s="181"/>
      <c r="W91" s="181"/>
      <c r="X91" s="181"/>
      <c r="Y91" s="181"/>
    </row>
    <row r="92" s="164" customFormat="1" ht="15.95" customHeight="1" spans="1:25">
      <c r="A92" s="182" t="s">
        <v>1295</v>
      </c>
      <c r="B92" s="191">
        <f t="shared" si="1"/>
        <v>0</v>
      </c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5"/>
      <c r="Q92" s="181"/>
      <c r="R92" s="181"/>
      <c r="S92" s="181"/>
      <c r="T92" s="181"/>
      <c r="U92" s="181"/>
      <c r="V92" s="181"/>
      <c r="W92" s="181"/>
      <c r="X92" s="181"/>
      <c r="Y92" s="181"/>
    </row>
    <row r="93" s="164" customFormat="1" ht="15.95" customHeight="1" spans="1:25">
      <c r="A93" s="182" t="s">
        <v>1296</v>
      </c>
      <c r="B93" s="191">
        <f t="shared" si="1"/>
        <v>0</v>
      </c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5"/>
      <c r="Q93" s="181"/>
      <c r="R93" s="181"/>
      <c r="S93" s="181"/>
      <c r="T93" s="181"/>
      <c r="U93" s="181"/>
      <c r="V93" s="181"/>
      <c r="W93" s="181"/>
      <c r="X93" s="181"/>
      <c r="Y93" s="181"/>
    </row>
    <row r="94" s="164" customFormat="1" ht="15.95" customHeight="1" spans="1:25">
      <c r="A94" s="180" t="s">
        <v>1297</v>
      </c>
      <c r="B94" s="191">
        <f t="shared" si="1"/>
        <v>0</v>
      </c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5"/>
      <c r="Q94" s="181"/>
      <c r="R94" s="181"/>
      <c r="S94" s="181"/>
      <c r="T94" s="181"/>
      <c r="U94" s="181"/>
      <c r="V94" s="181"/>
      <c r="W94" s="181"/>
      <c r="X94" s="181"/>
      <c r="Y94" s="181"/>
    </row>
    <row r="95" s="164" customFormat="1" ht="15.95" customHeight="1" spans="1:25">
      <c r="A95" s="182" t="s">
        <v>1298</v>
      </c>
      <c r="B95" s="191">
        <f t="shared" si="1"/>
        <v>0</v>
      </c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5"/>
      <c r="Q95" s="181"/>
      <c r="R95" s="181"/>
      <c r="S95" s="181"/>
      <c r="T95" s="181"/>
      <c r="U95" s="181"/>
      <c r="V95" s="181"/>
      <c r="W95" s="181"/>
      <c r="X95" s="181"/>
      <c r="Y95" s="181"/>
    </row>
    <row r="96" s="164" customFormat="1" ht="15.95" customHeight="1" spans="1:25">
      <c r="A96" s="183" t="s">
        <v>1234</v>
      </c>
      <c r="B96" s="191">
        <f t="shared" si="1"/>
        <v>0</v>
      </c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5"/>
      <c r="Q96" s="181"/>
      <c r="R96" s="181"/>
      <c r="S96" s="181"/>
      <c r="T96" s="181"/>
      <c r="U96" s="181"/>
      <c r="V96" s="181"/>
      <c r="W96" s="181"/>
      <c r="X96" s="181"/>
      <c r="Y96" s="181"/>
    </row>
    <row r="97" s="164" customFormat="1" ht="15.95" customHeight="1" spans="1:25">
      <c r="A97" s="182" t="s">
        <v>1299</v>
      </c>
      <c r="B97" s="191">
        <f t="shared" si="1"/>
        <v>0</v>
      </c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5"/>
      <c r="Q97" s="181"/>
      <c r="R97" s="181"/>
      <c r="S97" s="181"/>
      <c r="T97" s="181"/>
      <c r="U97" s="181"/>
      <c r="V97" s="181"/>
      <c r="W97" s="181"/>
      <c r="X97" s="181"/>
      <c r="Y97" s="181"/>
    </row>
    <row r="98" s="164" customFormat="1" ht="15.95" customHeight="1" spans="1:25">
      <c r="A98" s="182" t="s">
        <v>1300</v>
      </c>
      <c r="B98" s="191">
        <f t="shared" si="1"/>
        <v>0</v>
      </c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5"/>
      <c r="Q98" s="181"/>
      <c r="R98" s="181"/>
      <c r="S98" s="181"/>
      <c r="T98" s="181"/>
      <c r="U98" s="181"/>
      <c r="V98" s="181"/>
      <c r="W98" s="181"/>
      <c r="X98" s="181"/>
      <c r="Y98" s="181"/>
    </row>
    <row r="99" s="164" customFormat="1" ht="15.95" customHeight="1" spans="1:25">
      <c r="A99" s="182" t="s">
        <v>1301</v>
      </c>
      <c r="B99" s="191">
        <f t="shared" si="1"/>
        <v>0</v>
      </c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5"/>
      <c r="Q99" s="181"/>
      <c r="R99" s="181"/>
      <c r="S99" s="181"/>
      <c r="T99" s="181"/>
      <c r="U99" s="181"/>
      <c r="V99" s="181"/>
      <c r="W99" s="181"/>
      <c r="X99" s="181"/>
      <c r="Y99" s="181"/>
    </row>
    <row r="100" s="164" customFormat="1" ht="15.95" customHeight="1" spans="1:25">
      <c r="A100" s="182" t="s">
        <v>1302</v>
      </c>
      <c r="B100" s="191">
        <f t="shared" si="1"/>
        <v>0</v>
      </c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5"/>
      <c r="Q100" s="181"/>
      <c r="R100" s="181"/>
      <c r="S100" s="181"/>
      <c r="T100" s="181"/>
      <c r="U100" s="181"/>
      <c r="V100" s="181"/>
      <c r="W100" s="181"/>
      <c r="X100" s="181"/>
      <c r="Y100" s="181"/>
    </row>
    <row r="101" s="164" customFormat="1" ht="15.95" customHeight="1" spans="1:25">
      <c r="A101" s="182" t="s">
        <v>1303</v>
      </c>
      <c r="B101" s="191">
        <f t="shared" si="1"/>
        <v>0</v>
      </c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5"/>
      <c r="Q101" s="181"/>
      <c r="R101" s="181"/>
      <c r="S101" s="181"/>
      <c r="T101" s="181"/>
      <c r="U101" s="181"/>
      <c r="V101" s="181"/>
      <c r="W101" s="181"/>
      <c r="X101" s="181"/>
      <c r="Y101" s="181"/>
    </row>
    <row r="102" s="164" customFormat="1" ht="15.95" customHeight="1" spans="1:25">
      <c r="A102" s="182" t="s">
        <v>1304</v>
      </c>
      <c r="B102" s="191">
        <f t="shared" si="1"/>
        <v>0</v>
      </c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5"/>
      <c r="Q102" s="181"/>
      <c r="R102" s="181"/>
      <c r="S102" s="181"/>
      <c r="T102" s="181"/>
      <c r="U102" s="181"/>
      <c r="V102" s="181"/>
      <c r="W102" s="181"/>
      <c r="X102" s="181"/>
      <c r="Y102" s="181"/>
    </row>
    <row r="103" s="164" customFormat="1" ht="15.95" customHeight="1" spans="1:25">
      <c r="A103" s="182" t="s">
        <v>1305</v>
      </c>
      <c r="B103" s="191">
        <f t="shared" si="1"/>
        <v>0</v>
      </c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5"/>
      <c r="Q103" s="181"/>
      <c r="R103" s="181"/>
      <c r="S103" s="181"/>
      <c r="T103" s="181"/>
      <c r="U103" s="181"/>
      <c r="V103" s="181"/>
      <c r="W103" s="181"/>
      <c r="X103" s="181"/>
      <c r="Y103" s="181"/>
    </row>
    <row r="104" s="164" customFormat="1" ht="15.95" customHeight="1" spans="1:25">
      <c r="A104" s="180" t="s">
        <v>1306</v>
      </c>
      <c r="B104" s="191">
        <f t="shared" si="1"/>
        <v>0</v>
      </c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5"/>
      <c r="Q104" s="181"/>
      <c r="R104" s="181"/>
      <c r="S104" s="181"/>
      <c r="T104" s="181"/>
      <c r="U104" s="181"/>
      <c r="V104" s="181"/>
      <c r="W104" s="181"/>
      <c r="X104" s="181"/>
      <c r="Y104" s="181"/>
    </row>
    <row r="105" s="164" customFormat="1" ht="15.95" customHeight="1" spans="1:25">
      <c r="A105" s="182" t="s">
        <v>1307</v>
      </c>
      <c r="B105" s="191">
        <f t="shared" si="1"/>
        <v>0</v>
      </c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5"/>
      <c r="Q105" s="181"/>
      <c r="R105" s="181"/>
      <c r="S105" s="181"/>
      <c r="T105" s="181"/>
      <c r="U105" s="181"/>
      <c r="V105" s="181"/>
      <c r="W105" s="181"/>
      <c r="X105" s="181"/>
      <c r="Y105" s="181"/>
    </row>
    <row r="106" s="164" customFormat="1" ht="15.95" customHeight="1" spans="1:25">
      <c r="A106" s="183" t="s">
        <v>1234</v>
      </c>
      <c r="B106" s="191">
        <f t="shared" si="1"/>
        <v>0</v>
      </c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5"/>
      <c r="Q106" s="181"/>
      <c r="R106" s="181"/>
      <c r="S106" s="181"/>
      <c r="T106" s="181"/>
      <c r="U106" s="181"/>
      <c r="V106" s="181"/>
      <c r="W106" s="181"/>
      <c r="X106" s="181"/>
      <c r="Y106" s="181"/>
    </row>
    <row r="107" spans="1:25">
      <c r="A107" s="182" t="s">
        <v>1308</v>
      </c>
      <c r="B107" s="191">
        <f t="shared" si="1"/>
        <v>0</v>
      </c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5"/>
      <c r="Q107" s="204"/>
      <c r="R107" s="204"/>
      <c r="S107" s="204"/>
      <c r="T107" s="204"/>
      <c r="U107" s="204"/>
      <c r="V107" s="204"/>
      <c r="W107" s="204"/>
      <c r="X107" s="204"/>
      <c r="Y107" s="204"/>
    </row>
    <row r="108" spans="1:25">
      <c r="A108" s="182" t="s">
        <v>1309</v>
      </c>
      <c r="B108" s="191">
        <f t="shared" si="1"/>
        <v>0</v>
      </c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5"/>
      <c r="Q108" s="204"/>
      <c r="R108" s="204"/>
      <c r="S108" s="204"/>
      <c r="T108" s="204"/>
      <c r="U108" s="204"/>
      <c r="V108" s="204"/>
      <c r="W108" s="204"/>
      <c r="X108" s="204"/>
      <c r="Y108" s="204"/>
    </row>
    <row r="109" spans="1:25">
      <c r="A109" s="182" t="s">
        <v>1310</v>
      </c>
      <c r="B109" s="191">
        <f t="shared" si="1"/>
        <v>0</v>
      </c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5"/>
      <c r="Q109" s="204"/>
      <c r="R109" s="204"/>
      <c r="S109" s="204"/>
      <c r="T109" s="204"/>
      <c r="U109" s="204"/>
      <c r="V109" s="204"/>
      <c r="W109" s="204"/>
      <c r="X109" s="204"/>
      <c r="Y109" s="204"/>
    </row>
    <row r="110" spans="1:25">
      <c r="A110" s="182" t="s">
        <v>1311</v>
      </c>
      <c r="B110" s="191">
        <f t="shared" si="1"/>
        <v>0</v>
      </c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5"/>
      <c r="Q110" s="204"/>
      <c r="R110" s="204"/>
      <c r="S110" s="204"/>
      <c r="T110" s="204"/>
      <c r="U110" s="204"/>
      <c r="V110" s="204"/>
      <c r="W110" s="204"/>
      <c r="X110" s="204"/>
      <c r="Y110" s="204"/>
    </row>
    <row r="111" spans="1:25">
      <c r="A111" s="182" t="s">
        <v>1312</v>
      </c>
      <c r="B111" s="191">
        <f t="shared" si="1"/>
        <v>0</v>
      </c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5"/>
      <c r="Q111" s="204"/>
      <c r="R111" s="204"/>
      <c r="S111" s="204"/>
      <c r="T111" s="204"/>
      <c r="U111" s="204"/>
      <c r="V111" s="204"/>
      <c r="W111" s="204"/>
      <c r="X111" s="204"/>
      <c r="Y111" s="204"/>
    </row>
    <row r="112" spans="1:25">
      <c r="A112" s="182" t="s">
        <v>1313</v>
      </c>
      <c r="B112" s="191">
        <f t="shared" si="1"/>
        <v>0</v>
      </c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5"/>
      <c r="Q112" s="204"/>
      <c r="R112" s="204"/>
      <c r="S112" s="204"/>
      <c r="T112" s="204"/>
      <c r="U112" s="204"/>
      <c r="V112" s="204"/>
      <c r="W112" s="204"/>
      <c r="X112" s="204"/>
      <c r="Y112" s="204"/>
    </row>
    <row r="113" spans="1:25">
      <c r="A113" s="182" t="s">
        <v>1314</v>
      </c>
      <c r="B113" s="191">
        <f t="shared" si="1"/>
        <v>0</v>
      </c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5"/>
      <c r="Q113" s="204"/>
      <c r="R113" s="204"/>
      <c r="S113" s="204"/>
      <c r="T113" s="204"/>
      <c r="U113" s="204"/>
      <c r="V113" s="204"/>
      <c r="W113" s="204"/>
      <c r="X113" s="204"/>
      <c r="Y113" s="204"/>
    </row>
    <row r="114" spans="1:25">
      <c r="A114" s="182" t="s">
        <v>1315</v>
      </c>
      <c r="B114" s="191">
        <f t="shared" si="1"/>
        <v>0</v>
      </c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5"/>
      <c r="Q114" s="204"/>
      <c r="R114" s="204"/>
      <c r="S114" s="204"/>
      <c r="T114" s="204"/>
      <c r="U114" s="204"/>
      <c r="V114" s="204"/>
      <c r="W114" s="204"/>
      <c r="X114" s="204"/>
      <c r="Y114" s="204"/>
    </row>
    <row r="115" spans="1:25">
      <c r="A115" s="182" t="s">
        <v>1316</v>
      </c>
      <c r="B115" s="191">
        <f t="shared" si="1"/>
        <v>0</v>
      </c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5"/>
      <c r="Q115" s="204"/>
      <c r="R115" s="204"/>
      <c r="S115" s="204"/>
      <c r="T115" s="204"/>
      <c r="U115" s="204"/>
      <c r="V115" s="204"/>
      <c r="W115" s="204"/>
      <c r="X115" s="204"/>
      <c r="Y115" s="204"/>
    </row>
    <row r="116" spans="1:25">
      <c r="A116" s="180" t="s">
        <v>1317</v>
      </c>
      <c r="B116" s="191">
        <f t="shared" si="1"/>
        <v>0</v>
      </c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5"/>
      <c r="Q116" s="204"/>
      <c r="R116" s="204"/>
      <c r="S116" s="204"/>
      <c r="T116" s="204"/>
      <c r="U116" s="204"/>
      <c r="V116" s="204"/>
      <c r="W116" s="204"/>
      <c r="X116" s="204"/>
      <c r="Y116" s="204"/>
    </row>
    <row r="117" spans="1:25">
      <c r="A117" s="182" t="s">
        <v>1318</v>
      </c>
      <c r="B117" s="191">
        <f t="shared" si="1"/>
        <v>0</v>
      </c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5"/>
      <c r="Q117" s="204"/>
      <c r="R117" s="204"/>
      <c r="S117" s="204"/>
      <c r="T117" s="204"/>
      <c r="U117" s="204"/>
      <c r="V117" s="204"/>
      <c r="W117" s="204"/>
      <c r="X117" s="204"/>
      <c r="Y117" s="204"/>
    </row>
    <row r="118" spans="1:25">
      <c r="A118" s="183" t="s">
        <v>1234</v>
      </c>
      <c r="B118" s="191">
        <f t="shared" si="1"/>
        <v>0</v>
      </c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5"/>
      <c r="Q118" s="204"/>
      <c r="R118" s="204"/>
      <c r="S118" s="204"/>
      <c r="T118" s="204"/>
      <c r="U118" s="204"/>
      <c r="V118" s="204"/>
      <c r="W118" s="204"/>
      <c r="X118" s="204"/>
      <c r="Y118" s="204"/>
    </row>
    <row r="119" spans="1:25">
      <c r="A119" s="182" t="s">
        <v>1319</v>
      </c>
      <c r="B119" s="191">
        <f t="shared" si="1"/>
        <v>0</v>
      </c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5"/>
      <c r="Q119" s="204"/>
      <c r="R119" s="204"/>
      <c r="S119" s="204"/>
      <c r="T119" s="204"/>
      <c r="U119" s="204"/>
      <c r="V119" s="204"/>
      <c r="W119" s="204"/>
      <c r="X119" s="204"/>
      <c r="Y119" s="204"/>
    </row>
    <row r="120" spans="1:25">
      <c r="A120" s="182" t="s">
        <v>1320</v>
      </c>
      <c r="B120" s="191">
        <f t="shared" si="1"/>
        <v>0</v>
      </c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5"/>
      <c r="Q120" s="204"/>
      <c r="R120" s="204"/>
      <c r="S120" s="204"/>
      <c r="T120" s="204"/>
      <c r="U120" s="204"/>
      <c r="V120" s="204"/>
      <c r="W120" s="204"/>
      <c r="X120" s="204"/>
      <c r="Y120" s="204"/>
    </row>
    <row r="121" spans="1:25">
      <c r="A121" s="182" t="s">
        <v>1321</v>
      </c>
      <c r="B121" s="191">
        <f t="shared" si="1"/>
        <v>0</v>
      </c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5"/>
      <c r="Q121" s="204"/>
      <c r="R121" s="204"/>
      <c r="S121" s="204"/>
      <c r="T121" s="204"/>
      <c r="U121" s="204"/>
      <c r="V121" s="204"/>
      <c r="W121" s="204"/>
      <c r="X121" s="204"/>
      <c r="Y121" s="204"/>
    </row>
    <row r="122" spans="1:25">
      <c r="A122" s="182" t="s">
        <v>1322</v>
      </c>
      <c r="B122" s="191">
        <f t="shared" si="1"/>
        <v>0</v>
      </c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5"/>
      <c r="Q122" s="204"/>
      <c r="R122" s="204"/>
      <c r="S122" s="204"/>
      <c r="T122" s="204"/>
      <c r="U122" s="204"/>
      <c r="V122" s="204"/>
      <c r="W122" s="204"/>
      <c r="X122" s="204"/>
      <c r="Y122" s="204"/>
    </row>
    <row r="123" spans="1:25">
      <c r="A123" s="182" t="s">
        <v>1323</v>
      </c>
      <c r="B123" s="191">
        <f t="shared" si="1"/>
        <v>0</v>
      </c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5"/>
      <c r="Q123" s="204"/>
      <c r="R123" s="204"/>
      <c r="S123" s="204"/>
      <c r="T123" s="204"/>
      <c r="U123" s="204"/>
      <c r="V123" s="204"/>
      <c r="W123" s="204"/>
      <c r="X123" s="204"/>
      <c r="Y123" s="204"/>
    </row>
    <row r="124" spans="1:25">
      <c r="A124" s="182" t="s">
        <v>1324</v>
      </c>
      <c r="B124" s="191">
        <f t="shared" si="1"/>
        <v>0</v>
      </c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5"/>
      <c r="Q124" s="204"/>
      <c r="R124" s="204"/>
      <c r="S124" s="204"/>
      <c r="T124" s="204"/>
      <c r="U124" s="204"/>
      <c r="V124" s="204"/>
      <c r="W124" s="204"/>
      <c r="X124" s="204"/>
      <c r="Y124" s="204"/>
    </row>
    <row r="125" spans="1:25">
      <c r="A125" s="182" t="s">
        <v>1325</v>
      </c>
      <c r="B125" s="191">
        <f t="shared" si="1"/>
        <v>0</v>
      </c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5"/>
      <c r="Q125" s="204"/>
      <c r="R125" s="204"/>
      <c r="S125" s="204"/>
      <c r="T125" s="204"/>
      <c r="U125" s="204"/>
      <c r="V125" s="204"/>
      <c r="W125" s="204"/>
      <c r="X125" s="204"/>
      <c r="Y125" s="204"/>
    </row>
    <row r="126" spans="1:25">
      <c r="A126" s="182" t="s">
        <v>1326</v>
      </c>
      <c r="B126" s="191">
        <f t="shared" si="1"/>
        <v>0</v>
      </c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5"/>
      <c r="Q126" s="204"/>
      <c r="R126" s="204"/>
      <c r="S126" s="204"/>
      <c r="T126" s="204"/>
      <c r="U126" s="204"/>
      <c r="V126" s="204"/>
      <c r="W126" s="204"/>
      <c r="X126" s="204"/>
      <c r="Y126" s="204"/>
    </row>
    <row r="127" spans="1:25">
      <c r="A127" s="180" t="s">
        <v>1327</v>
      </c>
      <c r="B127" s="191">
        <f t="shared" si="1"/>
        <v>0</v>
      </c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5"/>
      <c r="Q127" s="204"/>
      <c r="R127" s="204"/>
      <c r="S127" s="204"/>
      <c r="T127" s="204"/>
      <c r="U127" s="204"/>
      <c r="V127" s="204"/>
      <c r="W127" s="204"/>
      <c r="X127" s="204"/>
      <c r="Y127" s="204"/>
    </row>
    <row r="128" spans="1:25">
      <c r="A128" s="182" t="s">
        <v>1328</v>
      </c>
      <c r="B128" s="191">
        <f t="shared" si="1"/>
        <v>0</v>
      </c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5"/>
      <c r="Q128" s="204"/>
      <c r="R128" s="204"/>
      <c r="S128" s="204"/>
      <c r="T128" s="204"/>
      <c r="U128" s="204"/>
      <c r="V128" s="204"/>
      <c r="W128" s="204"/>
      <c r="X128" s="204"/>
      <c r="Y128" s="204"/>
    </row>
    <row r="129" spans="1:25">
      <c r="A129" s="183" t="s">
        <v>1234</v>
      </c>
      <c r="B129" s="191">
        <f t="shared" si="1"/>
        <v>0</v>
      </c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5"/>
      <c r="Q129" s="204"/>
      <c r="R129" s="204"/>
      <c r="S129" s="204"/>
      <c r="T129" s="204"/>
      <c r="U129" s="204"/>
      <c r="V129" s="204"/>
      <c r="W129" s="204"/>
      <c r="X129" s="204"/>
      <c r="Y129" s="204"/>
    </row>
    <row r="130" spans="1:25">
      <c r="A130" s="182" t="s">
        <v>1329</v>
      </c>
      <c r="B130" s="191">
        <f t="shared" si="1"/>
        <v>0</v>
      </c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5"/>
      <c r="Q130" s="204"/>
      <c r="R130" s="204"/>
      <c r="S130" s="204"/>
      <c r="T130" s="204"/>
      <c r="U130" s="204"/>
      <c r="V130" s="204"/>
      <c r="W130" s="204"/>
      <c r="X130" s="204"/>
      <c r="Y130" s="204"/>
    </row>
    <row r="131" spans="1:25">
      <c r="A131" s="182" t="s">
        <v>1330</v>
      </c>
      <c r="B131" s="191">
        <f t="shared" si="1"/>
        <v>100904</v>
      </c>
      <c r="C131" s="204">
        <v>21095</v>
      </c>
      <c r="D131" s="204"/>
      <c r="E131" s="204">
        <v>9</v>
      </c>
      <c r="F131" s="204">
        <v>4879</v>
      </c>
      <c r="G131" s="204">
        <v>27920</v>
      </c>
      <c r="H131" s="204">
        <v>160</v>
      </c>
      <c r="I131" s="204">
        <v>1796</v>
      </c>
      <c r="J131" s="204">
        <v>21205</v>
      </c>
      <c r="K131" s="204">
        <v>8207</v>
      </c>
      <c r="L131" s="204">
        <v>2013</v>
      </c>
      <c r="M131" s="204">
        <v>1035</v>
      </c>
      <c r="N131" s="204">
        <v>6615</v>
      </c>
      <c r="O131" s="204">
        <v>1662</v>
      </c>
      <c r="P131" s="205">
        <v>242</v>
      </c>
      <c r="Q131" s="204">
        <v>2416</v>
      </c>
      <c r="R131" s="204"/>
      <c r="S131" s="204"/>
      <c r="T131" s="204">
        <v>686</v>
      </c>
      <c r="U131" s="204">
        <v>43</v>
      </c>
      <c r="V131" s="204">
        <v>236</v>
      </c>
      <c r="W131" s="204">
        <v>592</v>
      </c>
      <c r="X131" s="204"/>
      <c r="Y131" s="204">
        <v>93</v>
      </c>
    </row>
    <row r="132" spans="1:25">
      <c r="A132" s="182" t="s">
        <v>1331</v>
      </c>
      <c r="B132" s="191">
        <f t="shared" si="1"/>
        <v>0</v>
      </c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5"/>
      <c r="Q132" s="204"/>
      <c r="R132" s="204"/>
      <c r="S132" s="204"/>
      <c r="T132" s="204"/>
      <c r="U132" s="204"/>
      <c r="V132" s="204"/>
      <c r="W132" s="204"/>
      <c r="X132" s="204"/>
      <c r="Y132" s="204"/>
    </row>
    <row r="133" spans="1:25">
      <c r="A133" s="182" t="s">
        <v>1332</v>
      </c>
      <c r="B133" s="191">
        <f t="shared" si="1"/>
        <v>0</v>
      </c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5"/>
      <c r="Q133" s="204"/>
      <c r="R133" s="204"/>
      <c r="S133" s="204"/>
      <c r="T133" s="204"/>
      <c r="U133" s="204"/>
      <c r="V133" s="204"/>
      <c r="W133" s="204"/>
      <c r="X133" s="204"/>
      <c r="Y133" s="204"/>
    </row>
    <row r="134" spans="1:25">
      <c r="A134" s="182" t="s">
        <v>1333</v>
      </c>
      <c r="B134" s="191">
        <f t="shared" si="1"/>
        <v>0</v>
      </c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5"/>
      <c r="Q134" s="204"/>
      <c r="R134" s="204"/>
      <c r="S134" s="204"/>
      <c r="T134" s="204"/>
      <c r="U134" s="204"/>
      <c r="V134" s="204"/>
      <c r="W134" s="204"/>
      <c r="X134" s="204"/>
      <c r="Y134" s="204"/>
    </row>
    <row r="135" spans="1:25">
      <c r="A135" s="182" t="s">
        <v>1334</v>
      </c>
      <c r="B135" s="191">
        <f t="shared" si="1"/>
        <v>0</v>
      </c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5"/>
      <c r="Q135" s="204"/>
      <c r="R135" s="204"/>
      <c r="S135" s="204"/>
      <c r="T135" s="204"/>
      <c r="U135" s="204"/>
      <c r="V135" s="204"/>
      <c r="W135" s="204"/>
      <c r="X135" s="204"/>
      <c r="Y135" s="204"/>
    </row>
    <row r="136" spans="1:25">
      <c r="A136" s="182" t="s">
        <v>1335</v>
      </c>
      <c r="B136" s="191">
        <f>SUM(C136:Y136)</f>
        <v>0</v>
      </c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5"/>
      <c r="Q136" s="204"/>
      <c r="R136" s="204"/>
      <c r="S136" s="204"/>
      <c r="T136" s="204"/>
      <c r="U136" s="204"/>
      <c r="V136" s="204"/>
      <c r="W136" s="204"/>
      <c r="X136" s="204"/>
      <c r="Y136" s="204"/>
    </row>
    <row r="137" spans="1:25">
      <c r="A137" s="182" t="s">
        <v>1336</v>
      </c>
      <c r="B137" s="191">
        <f>SUM(C137:Y137)</f>
        <v>0</v>
      </c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5"/>
      <c r="Q137" s="204"/>
      <c r="R137" s="204"/>
      <c r="S137" s="204"/>
      <c r="T137" s="204"/>
      <c r="U137" s="204"/>
      <c r="V137" s="204"/>
      <c r="W137" s="204"/>
      <c r="X137" s="204"/>
      <c r="Y137" s="204"/>
    </row>
  </sheetData>
  <mergeCells count="26">
    <mergeCell ref="A2:Z2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471527777777778" right="0.471527777777778" top="0.590277777777778" bottom="0.471527777777778" header="0.313888888888889" footer="0.313888888888889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 (1)</vt:lpstr>
      <vt:lpstr>表六（2)</vt:lpstr>
      <vt:lpstr>表七 (1)</vt:lpstr>
      <vt:lpstr>表七(2)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2006-02-13T05:15:00Z</dcterms:created>
  <cp:lastPrinted>2016-12-14T06:48:00Z</cp:lastPrinted>
  <dcterms:modified xsi:type="dcterms:W3CDTF">2017-03-21T08:35:56Z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